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245" windowHeight="12495" activeTab="0"/>
  </bookViews>
  <sheets>
    <sheet name="звіт з 01.01.2020" sheetId="1" r:id="rId1"/>
  </sheets>
  <definedNames>
    <definedName name="_xlnm.Print_Area" localSheetId="0">'звіт з 01.01.2020'!$A$1:$M$106</definedName>
  </definedNames>
  <calcPr fullCalcOnLoad="1" refMode="R1C1"/>
</workbook>
</file>

<file path=xl/sharedStrings.xml><?xml version="1.0" encoding="utf-8"?>
<sst xmlns="http://schemas.openxmlformats.org/spreadsheetml/2006/main" count="193" uniqueCount="109">
  <si>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</si>
  <si>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</si>
  <si>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</si>
  <si>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</si>
  <si>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</si>
  <si>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</si>
  <si>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</si>
  <si>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</si>
  <si>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</si>
  <si>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</si>
  <si>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</si>
  <si>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</si>
  <si>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</si>
  <si>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</si>
  <si>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</si>
  <si>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</si>
  <si>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</si>
  <si>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</si>
  <si>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</si>
  <si>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</si>
  <si>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</si>
  <si>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</si>
  <si>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</si>
  <si>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</si>
  <si>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</si>
  <si>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</si>
  <si>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</si>
  <si>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</si>
  <si>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</si>
  <si>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</si>
  <si>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</si>
  <si>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</si>
  <si>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</si>
  <si>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</si>
  <si>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</si>
  <si>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</si>
  <si>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виконкому Криворізької міської ради</t>
  </si>
  <si>
    <t>0443</t>
  </si>
  <si>
    <t>Програма капітального будівництва об'єктів інфраструктури м. Кривого Рогу на 2019-2021 роки</t>
  </si>
  <si>
    <t>Розрахунок</t>
  </si>
  <si>
    <t>Забезпечення будівництва об`єктів транспортної інфраструктури та пішохідного сполучення</t>
  </si>
  <si>
    <t>грн</t>
  </si>
  <si>
    <t>од</t>
  </si>
  <si>
    <t>відс</t>
  </si>
  <si>
    <t>Лідія Городецька</t>
  </si>
  <si>
    <t>про виконання паспорта бюджетної програми місцевого бюджету на 2020 рік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</si>
  <si>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</si>
  <si>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</t>
  </si>
  <si>
    <t>(код за ЄДРПОУ)</t>
  </si>
  <si>
    <t xml:space="preserve">(найменування відповідального виконавця)                        </t>
  </si>
  <si>
    <t>04578000000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</si>
  <si>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</si>
  <si>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</si>
  <si>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</si>
  <si>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</si>
  <si>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Пояснення щодо причин розбіжностей між фактичними та затвердженими результативними показниками</t>
  </si>
  <si>
    <t xml:space="preserve">Рішення Криворізької міської ради  "Про міський бюджет міста Кривого Рогу на  2020 рік" від 24.12.2019 №4310, зі змінами, "Про затвердження Програми капітального будівництва об'єктів інфраструктури м.Кривого Рогу на 2019-2021 роки" від 26.12.2018 №3322, зі змінами. </t>
  </si>
  <si>
    <t>В.о. начальника  управління капітального будівництва виконкому Криворізької міської ради</t>
  </si>
  <si>
    <t>Ігор Макасеєв</t>
  </si>
  <si>
    <t>Начальник  відділу капітальних вкладень управління капітального будівництва виконкому Криворізької міської ради</t>
  </si>
  <si>
    <t>7310</t>
  </si>
  <si>
    <t>Будівництво об`єктів житлово-комунального господарства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</si>
  <si>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пунктів</t>
  </si>
  <si>
    <t>Забезпечення розвитку об'єктів житлово-комунального господарства для покращення умов проживання мешканців міста</t>
  </si>
  <si>
    <t>Забезпечення будівництва об`єктів теплопостачання</t>
  </si>
  <si>
    <t>Забезпечення будівництва об`єктів благоустрою</t>
  </si>
  <si>
    <t>Здійснення заходів з проектування та будівництва об'єктів благоустрою</t>
  </si>
  <si>
    <t>Здійснення заходів з проектування об'єктів теплопостачання</t>
  </si>
  <si>
    <t>Здійснення заходів з проектування та будівництва об'єктів щодо поводження з відходами</t>
  </si>
  <si>
    <t>Здійснення заходів з проектування, будівництва та реконструкції об'єктів транспортної інфраструктури та пішохідного сполучення</t>
  </si>
  <si>
    <t>Забезпечення будівництва об'єктів щодо поводження з відходами</t>
  </si>
  <si>
    <t>Витрати на будівництво об`єктів транспортної інфраструктури та пішохідного сполучення</t>
  </si>
  <si>
    <t>Витрати на реконструкцію об`єктів транспортної інфраструктури та пішохідного сполучення</t>
  </si>
  <si>
    <t>Витрати на проектування об`єктів теплопостачання</t>
  </si>
  <si>
    <t>Витрати на проектування об`єктів благоустрою</t>
  </si>
  <si>
    <t>Витрати на будівництво об`єктів благоустрою</t>
  </si>
  <si>
    <t>Витрати на проектування обєктів щодо поводження з відходами</t>
  </si>
  <si>
    <t>Кількість об`єктів будівництва транспортної інфраструктури та пішохідного сполучення</t>
  </si>
  <si>
    <t>Кількість об`єктів реконструкції транспортної інфраструктури та пішохідного сполучення</t>
  </si>
  <si>
    <t>Кількість об`єктів теплопостачання, що проектуються</t>
  </si>
  <si>
    <t>Кількість об`єктів проектування благоустрою</t>
  </si>
  <si>
    <t>Кількість об`єктів будівництва благоустрою</t>
  </si>
  <si>
    <t>Кількість обєктів щодо поводження з відходами, що проектуються</t>
  </si>
  <si>
    <t>Середні витрати на будівництво одного об`єкту транспортної інфраструктури та пішохідного сполучення</t>
  </si>
  <si>
    <t>Середні витрати на реконструкцію одного об`єкту транспортної інфраструктури та пішохідного сполучення</t>
  </si>
  <si>
    <t>Середні витрати на проектування одного об`єкту теплопостачання</t>
  </si>
  <si>
    <t>Середні витрати на проектування одного об`єкту благоустрою</t>
  </si>
  <si>
    <t>Середні витрати на будівництво одного об`єкту благоустрою</t>
  </si>
  <si>
    <t>Середні витрати на проектування одного обєкту  щодо поводження з відходами</t>
  </si>
  <si>
    <t>Рівень готовності об`єктів будівництва транспортної інфраструктури та пішохідного сполучення</t>
  </si>
  <si>
    <t>Рівень готовності об`єктів реконструкції транспортної інфраструктури та пішохідного сполучення</t>
  </si>
  <si>
    <t>Рівень готовності проектної документації об`єктів теплопостачання</t>
  </si>
  <si>
    <t>Рівень готовності проектної докуметнації об`єктів благоустрою</t>
  </si>
  <si>
    <t>Рівень будівельної готовності будівництва об`єктів благоустрою</t>
  </si>
  <si>
    <t>Рівень готовності проектної документації обєктів щодо поводження з відходами</t>
  </si>
  <si>
    <t>Розрахунок, акт готовності обєкта до експлуатації</t>
  </si>
  <si>
    <t>Розрахунок,отримання технічних умов, експертний звіт щодо розгляду проектної документації</t>
  </si>
  <si>
    <t>Розрахунок,експертний звіт щодо розгляду проектної документації</t>
  </si>
  <si>
    <t>Відхилення обсягів касових видатків за напрямом використання бюджетних коштів від обсягів, затверджених у паспорті бюджетної програми, пояснюється зміною концепції реалізації спільно з Європейським інвестиційним банком проекту "Модернізація системи теплопостачання м.Кривого Рогу (І етап)" та перенесенням строків початку проведення закупівель за міжнародною процедурою.</t>
  </si>
  <si>
    <t>Відхилення обсягів касових видатків за напрямом використання бюджетних коштів від обсягів, затверджених у паспорті бюджетної програми, пояснюється виникненням небхідності коригування проєкту для завершення виконання будівельних робіт з будівництва кладовища в районі Північного ГЗК, що призвело до освоєння коштів у неповному обсязі; довготривалою процедурою отримання звіту з ОВД та визначення меж історичних пам'яток по об'єкту реконструкції привокзальної площі вокзалу Кривий Ріг - Головний та передаванням прав замовника.</t>
  </si>
  <si>
    <t>Відхилення обсягів касових видатків за напрямом використання бюджетних коштів від обсягів, затверджених у паспорті бюджетної програми, пояснюється економією коштів після розробки та затвердження детального плану території під будівництво комплексу з переробки твердих побутових відходів</t>
  </si>
  <si>
    <t>Відхилення обсягів касових видатків за напрямом використання бюджетних коштів від обсягів, затверджених у паспорті бюджетної програми, пояснюється довготривалою процедурою отримання дозволу на виконання будівельних робіт з будівництва дороги від вул.Гетьманської до вул.Електроніки; необхідністю коригування проектно-кошторисної документації з будівництва мосту в парку ім. Ю.Гагаріна та реконструкції підземного переходу на вул. Лермонтова, що призводить до невикористання коштів у повному обсязі.</t>
  </si>
  <si>
    <t>Розбіжність між фактичними та затвердженими результативними показниками затрат обумовлюється довготривалою процедурою отримання дозволу на виконання будівельних робіт з будівництва дороги від вул.Гетьманської до вул.Електроніки; необхідністю коригування проектно-кошторисної документації з будівництва мосту в парку ім. Ю.Гагаріна та реконструкції підземного переходу на вул. Лермонтова, що призводить до невикористання коштів у повному обсязі; зміною концепції реалізації спільно з Європейським інвестиційним банком проекту "Модернізація системи теплопостачання м.Кривого Рогу (І етап)" та перенесенням строків початку проведення закупівель за міжнародною процедурою; виникненням небхідності коригування проєкту для завершення виконання будівельних робіт з будівництва кладовища в районі Північного ГЗК, що призвело до освоєння коштів у неповному обсязі; довготривалою процедурою отримання звіту з ОВД та визначення меж історичних пам'яток по об'єкту реконструкції привокзальної площі вокзалу Кривий Ріг - Головний та передаванням прав замовника; економією коштів після розробки та затвердження детального плану території під будівництво комплексу з переробки твердих побутових відходів</t>
  </si>
  <si>
    <t>Розбіжність між фактичними та затвердженими результативними показниками продукту обумовлюється довготривалою процедурою отримання дозволу на виконання будівельних робіт з будівництва дороги від вул.Гетьманської до вул.Електроніки; зміною концепції реалізації спільно з Європейським інвестиційним банком проекту "Модернізація системи теплопостачання м.Кривого Рогу (І етап)" та перенесенням строків початку проведення закупівель за міжнародною процедурою</t>
  </si>
  <si>
    <t>Розбіжність між фактичними та затвердженими результативними показниками ефективності обумовлюється довготривалою процедурою отримання дозволу на виконання будівельних робіт з будівництва дороги від вул.Гетьманської до вул.Електроніки; необхідністю коригування проектно-кошторисної документації з будівництва мосту в парку ім. Ю.Гагаріна та реконструкції підземного переходу на вул. Лермонтова, що призводить до невикористання коштів у повному обсязі; зміною концепції реалізації спільно з Європейським інвестиційним банком проекту "Модернізація системи теплопостачання м.Кривого Рогу (І етап)" та перенесенням строків початку проведення закупівель за міжнародною процедурою; виникненням небхідності коригування проєкту для завершення виконання будівельних робіт з будівництва кладовища в районі Північного ГЗК, що призвело до освоєння коштів у неповному обсязі; довготривалою процедурою отримання звіту з ОВД та визначення меж історичних пам'яток по об'єкту реконструкції привокзальної площі вокзалу Кривий Ріг - Головний та передаванням прав замовника; економією коштів після розробки та затвердження детального плану території під будівництво комплексу з переробки твердих побутових відходів</t>
  </si>
  <si>
    <t>Розбіжність між фактичними та затвердженими результативними показниками якості обумовлюється довготривалою процедурою отримання дозволу на виконання будівельних робіт з будівництва дороги від вул.Гетьманської до вул.Електроніки; необхідністю коригування проектно-кошторисної документації з будівництва мосту в парку ім. Ю.Гагаріна та реконструкції підземного переходу на вул. Лермонтова, що призводить до невикористання коштів у повному обсязі; зміною концепції реалізації спільно з Європейським інвестиційним банком проекту "Модернізація системи теплопостачання м.Кривого Рогу (І етап)" та перенесенням строків початку проведення закупівель за міжнародною процедурою; виникненням небхідності коригування проєкту для завершення виконання будівельних робіт з будівництва кладовища в районі Північного ГЗК, що призвело до освоєння коштів у неповному обсязі</t>
  </si>
  <si>
    <t>Аналіз стану виконання результативних показників</t>
  </si>
  <si>
    <t>Спостерігається відхилення виконання результативних показників між фактичними та затвердженими паспортом бюджетної програми. Це пояснюється виникненням необхідності в коригуванні проектно-кошторисної документації на розпочатих будівництвом об'єктах; довготривалими процедурами закупівель, процедурами отримання звітів з оцінки впливу на довкілля, перенесенням завершення будівельних та проектних робіт на наступний рік, у зв'язку з порушенням генпідрядниками та генпроектувальниками календарних графіків виконання робіт, проблематичним отриманням дозволів на будівництво тощо.</t>
  </si>
  <si>
    <t>За результатами розгляду при виконанні бюджетної програми протягом року здійснювалися заходи з проектування, будівництва та реконструкції об'єктів транспортної інфраструктури та пішохідного сполучення, благоустрою, щодо поводження з відходами, що відповідає завердженим паспортом  меті, завданням та напрямам використання бюджетних коштів  для досягнення цілі державної політики у створенні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пунктів.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</si>
</sst>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4" fillId="0" borderId="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9" fillId="33" borderId="12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33" borderId="0" xfId="0" applyFont="1" applyFill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6" fillId="0" borderId="15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view="pageBreakPreview" zoomScale="89" zoomScaleSheetLayoutView="89" zoomScalePageLayoutView="0" workbookViewId="0" topLeftCell="A91">
      <selection activeCell="A101" sqref="A101"/>
    </sheetView>
  </sheetViews>
  <sheetFormatPr defaultColWidth="9.140625" defaultRowHeight="15"/>
  <cols>
    <col min="1" max="1" width="4.421875" style="4" customWidth="1"/>
    <col min="2" max="2" width="24.00390625" style="4" customWidth="1"/>
    <col min="3" max="3" width="12.57421875" style="4" customWidth="1"/>
    <col min="4" max="4" width="17.7109375" style="4" customWidth="1"/>
    <col min="5" max="5" width="11.7109375" style="4" customWidth="1"/>
    <col min="6" max="6" width="12.8515625" style="4" customWidth="1"/>
    <col min="7" max="7" width="12.7109375" style="4" customWidth="1"/>
    <col min="8" max="13" width="13.00390625" style="4" customWidth="1"/>
    <col min="14" max="14" width="9.140625" style="4" customWidth="1"/>
    <col min="15" max="15" width="14.28125" style="4" bestFit="1" customWidth="1"/>
    <col min="16" max="16384" width="9.140625" style="4" customWidth="1"/>
  </cols>
  <sheetData>
    <row r="1" spans="10:13" ht="15.75" customHeight="1">
      <c r="J1" s="92" t="s">
        <v>35</v>
      </c>
      <c r="K1" s="92"/>
      <c r="L1" s="92"/>
      <c r="M1" s="92"/>
    </row>
    <row r="2" spans="10:13" ht="15.75">
      <c r="J2" s="92"/>
      <c r="K2" s="92"/>
      <c r="L2" s="92"/>
      <c r="M2" s="92"/>
    </row>
    <row r="3" spans="10:13" ht="15.75">
      <c r="J3" s="92"/>
      <c r="K3" s="92"/>
      <c r="L3" s="92"/>
      <c r="M3" s="92"/>
    </row>
    <row r="4" spans="10:13" ht="15.75">
      <c r="J4" s="92"/>
      <c r="K4" s="92"/>
      <c r="L4" s="92"/>
      <c r="M4" s="92"/>
    </row>
    <row r="5" spans="1:13" ht="15.75">
      <c r="A5" s="87" t="s">
        <v>12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.75">
      <c r="A6" s="87" t="s">
        <v>45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 customHeight="1">
      <c r="A8" s="88" t="s">
        <v>0</v>
      </c>
      <c r="B8" s="12">
        <v>1500000</v>
      </c>
      <c r="C8" s="30"/>
      <c r="E8" s="91" t="s">
        <v>36</v>
      </c>
      <c r="F8" s="91"/>
      <c r="G8" s="91"/>
      <c r="H8" s="91"/>
      <c r="I8" s="91"/>
      <c r="J8" s="91"/>
      <c r="K8" s="35"/>
      <c r="L8" s="91">
        <v>36220643</v>
      </c>
      <c r="M8" s="91"/>
    </row>
    <row r="9" spans="1:13" ht="48" customHeight="1">
      <c r="A9" s="88"/>
      <c r="B9" s="36" t="s">
        <v>46</v>
      </c>
      <c r="C9" s="30"/>
      <c r="E9" s="90" t="s">
        <v>47</v>
      </c>
      <c r="F9" s="90"/>
      <c r="G9" s="90"/>
      <c r="H9" s="90"/>
      <c r="I9" s="90"/>
      <c r="J9" s="36"/>
      <c r="K9" s="31"/>
      <c r="L9" s="90" t="s">
        <v>48</v>
      </c>
      <c r="M9" s="90"/>
    </row>
    <row r="10" spans="1:13" ht="15.75">
      <c r="A10" s="88" t="s">
        <v>1</v>
      </c>
      <c r="B10" s="12">
        <v>1510000</v>
      </c>
      <c r="C10" s="30"/>
      <c r="E10" s="91" t="s">
        <v>36</v>
      </c>
      <c r="F10" s="91"/>
      <c r="G10" s="91"/>
      <c r="H10" s="91"/>
      <c r="I10" s="91"/>
      <c r="J10" s="91"/>
      <c r="K10" s="35"/>
      <c r="L10" s="91">
        <v>36220643</v>
      </c>
      <c r="M10" s="91"/>
    </row>
    <row r="11" spans="1:13" ht="48.75" customHeight="1">
      <c r="A11" s="88"/>
      <c r="B11" s="36" t="s">
        <v>46</v>
      </c>
      <c r="C11" s="30"/>
      <c r="D11" s="37"/>
      <c r="E11" s="90" t="s">
        <v>49</v>
      </c>
      <c r="F11" s="90"/>
      <c r="G11" s="90"/>
      <c r="H11" s="90"/>
      <c r="I11" s="90"/>
      <c r="J11" s="90"/>
      <c r="K11" s="38"/>
      <c r="L11" s="90" t="s">
        <v>48</v>
      </c>
      <c r="M11" s="90"/>
    </row>
    <row r="12" spans="1:13" ht="15.75" customHeight="1">
      <c r="A12" s="88" t="s">
        <v>2</v>
      </c>
      <c r="B12" s="12">
        <v>1517310</v>
      </c>
      <c r="C12" s="28" t="s">
        <v>60</v>
      </c>
      <c r="D12" s="28" t="s">
        <v>37</v>
      </c>
      <c r="E12" s="91" t="s">
        <v>61</v>
      </c>
      <c r="F12" s="91"/>
      <c r="G12" s="91"/>
      <c r="H12" s="91"/>
      <c r="I12" s="91"/>
      <c r="J12" s="91"/>
      <c r="K12" s="35"/>
      <c r="L12" s="96" t="s">
        <v>50</v>
      </c>
      <c r="M12" s="96"/>
    </row>
    <row r="13" spans="1:13" ht="87.75" customHeight="1">
      <c r="A13" s="82"/>
      <c r="B13" s="36" t="s">
        <v>46</v>
      </c>
      <c r="C13" s="36" t="s">
        <v>51</v>
      </c>
      <c r="D13" s="36" t="s">
        <v>52</v>
      </c>
      <c r="E13" s="90" t="s">
        <v>53</v>
      </c>
      <c r="F13" s="90"/>
      <c r="G13" s="90"/>
      <c r="H13" s="90"/>
      <c r="I13" s="90"/>
      <c r="J13" s="90"/>
      <c r="K13" s="31"/>
      <c r="L13" s="90" t="s">
        <v>54</v>
      </c>
      <c r="M13" s="90"/>
    </row>
    <row r="14" spans="1:13" ht="19.5" customHeight="1">
      <c r="A14" s="89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ht="4.5" customHeight="1">
      <c r="A15" s="1"/>
    </row>
    <row r="16" spans="1:13" ht="25.5" customHeight="1">
      <c r="A16" s="3" t="s">
        <v>19</v>
      </c>
      <c r="B16" s="71" t="s">
        <v>20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35.25" customHeight="1">
      <c r="A17" s="14">
        <v>1</v>
      </c>
      <c r="B17" s="83" t="s">
        <v>62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ht="15.75">
      <c r="A18" s="1"/>
    </row>
    <row r="19" spans="1:12" ht="15.75">
      <c r="A19" s="5" t="s">
        <v>24</v>
      </c>
      <c r="B19" s="5"/>
      <c r="C19" s="5"/>
      <c r="D19" s="19" t="s">
        <v>63</v>
      </c>
      <c r="E19" s="19"/>
      <c r="F19" s="19"/>
      <c r="G19" s="19"/>
      <c r="H19" s="19"/>
      <c r="I19" s="19"/>
      <c r="J19" s="19"/>
      <c r="K19" s="19"/>
      <c r="L19" s="19"/>
    </row>
    <row r="20" ht="15.75">
      <c r="A20" s="2"/>
    </row>
    <row r="21" ht="15.75">
      <c r="A21" s="5" t="s">
        <v>25</v>
      </c>
    </row>
    <row r="22" ht="4.5" customHeight="1">
      <c r="A22" s="1"/>
    </row>
    <row r="23" spans="1:13" ht="32.25" customHeight="1">
      <c r="A23" s="3" t="s">
        <v>19</v>
      </c>
      <c r="B23" s="71" t="s">
        <v>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59" ht="21" customHeight="1">
      <c r="A24" s="32">
        <v>1</v>
      </c>
      <c r="B24" s="86" t="s">
        <v>40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3"/>
    </row>
    <row r="25" spans="1:59" ht="19.5" customHeight="1">
      <c r="A25" s="33">
        <v>2</v>
      </c>
      <c r="B25" s="86" t="s">
        <v>64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6"/>
    </row>
    <row r="26" spans="1:59" ht="18" customHeight="1">
      <c r="A26" s="33">
        <v>3</v>
      </c>
      <c r="B26" s="86" t="s">
        <v>65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</row>
    <row r="27" spans="1:59" ht="16.5" customHeight="1">
      <c r="A27" s="33">
        <v>4</v>
      </c>
      <c r="B27" s="86" t="s">
        <v>70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</row>
    <row r="28" spans="1:13" ht="11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ht="15.75" hidden="1">
      <c r="A29" s="1"/>
    </row>
    <row r="30" ht="15.75">
      <c r="A30" s="5" t="s">
        <v>26</v>
      </c>
    </row>
    <row r="31" spans="1:13" ht="15.75">
      <c r="A31" s="80" t="s">
        <v>21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26" ht="33" customHeight="1">
      <c r="A32" s="71" t="s">
        <v>19</v>
      </c>
      <c r="B32" s="71" t="s">
        <v>27</v>
      </c>
      <c r="C32" s="71"/>
      <c r="D32" s="71"/>
      <c r="E32" s="71" t="s">
        <v>13</v>
      </c>
      <c r="F32" s="71"/>
      <c r="G32" s="71"/>
      <c r="H32" s="71" t="s">
        <v>28</v>
      </c>
      <c r="I32" s="71"/>
      <c r="J32" s="71"/>
      <c r="K32" s="71" t="s">
        <v>14</v>
      </c>
      <c r="L32" s="71"/>
      <c r="M32" s="71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33" customHeight="1">
      <c r="A33" s="71"/>
      <c r="B33" s="71"/>
      <c r="C33" s="71"/>
      <c r="D33" s="71"/>
      <c r="E33" s="3" t="s">
        <v>15</v>
      </c>
      <c r="F33" s="3" t="s">
        <v>16</v>
      </c>
      <c r="G33" s="3" t="s">
        <v>17</v>
      </c>
      <c r="H33" s="3" t="s">
        <v>15</v>
      </c>
      <c r="I33" s="3" t="s">
        <v>16</v>
      </c>
      <c r="J33" s="3" t="s">
        <v>17</v>
      </c>
      <c r="K33" s="3" t="s">
        <v>15</v>
      </c>
      <c r="L33" s="3" t="s">
        <v>16</v>
      </c>
      <c r="M33" s="3" t="s">
        <v>17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15.75">
      <c r="A34" s="3">
        <v>1</v>
      </c>
      <c r="B34" s="71">
        <v>2</v>
      </c>
      <c r="C34" s="71"/>
      <c r="D34" s="71"/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">
        <v>10</v>
      </c>
      <c r="M34" s="3">
        <v>11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15.75" hidden="1">
      <c r="A35" s="3"/>
      <c r="B35" s="71" t="s">
        <v>5</v>
      </c>
      <c r="C35" s="71"/>
      <c r="D35" s="71"/>
      <c r="E35" s="18" t="e">
        <f>E42+#REF!+#REF!+#REF!</f>
        <v>#REF!</v>
      </c>
      <c r="F35" s="18" t="e">
        <f>F42+#REF!+#REF!+#REF!</f>
        <v>#REF!</v>
      </c>
      <c r="G35" s="18" t="e">
        <f>G42+#REF!+#REF!+#REF!</f>
        <v>#REF!</v>
      </c>
      <c r="H35" s="18" t="e">
        <f>H42+#REF!+#REF!+#REF!</f>
        <v>#REF!</v>
      </c>
      <c r="I35" s="18" t="e">
        <f>I42+#REF!+#REF!+#REF!</f>
        <v>#REF!</v>
      </c>
      <c r="J35" s="18" t="e">
        <f>J42+#REF!+#REF!+#REF!</f>
        <v>#REF!</v>
      </c>
      <c r="K35" s="18" t="e">
        <f>K42+#REF!+#REF!+#REF!</f>
        <v>#REF!</v>
      </c>
      <c r="L35" s="18" t="e">
        <f>L42+#REF!+#REF!+#REF!</f>
        <v>#REF!</v>
      </c>
      <c r="M35" s="18" t="e">
        <f>M42+#REF!+#REF!+#REF!</f>
        <v>#REF!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57" customHeight="1">
      <c r="A36" s="32">
        <v>1</v>
      </c>
      <c r="B36" s="62" t="s">
        <v>69</v>
      </c>
      <c r="C36" s="63"/>
      <c r="D36" s="64"/>
      <c r="E36" s="24">
        <v>0</v>
      </c>
      <c r="F36" s="26">
        <v>67838000</v>
      </c>
      <c r="G36" s="26">
        <f>F36</f>
        <v>67838000</v>
      </c>
      <c r="H36" s="26">
        <v>0</v>
      </c>
      <c r="I36" s="50">
        <v>19336045.05</v>
      </c>
      <c r="J36" s="50">
        <f>H36+I36</f>
        <v>19336045.05</v>
      </c>
      <c r="K36" s="50">
        <f aca="true" t="shared" si="0" ref="K36:M42">H36-E36</f>
        <v>0</v>
      </c>
      <c r="L36" s="50">
        <f t="shared" si="0"/>
        <v>-48501954.95</v>
      </c>
      <c r="M36" s="50">
        <f t="shared" si="0"/>
        <v>-48501954.95</v>
      </c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50.25" customHeight="1">
      <c r="A37" s="56" t="s">
        <v>101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39" customHeight="1">
      <c r="A38" s="32">
        <v>2</v>
      </c>
      <c r="B38" s="62" t="s">
        <v>67</v>
      </c>
      <c r="C38" s="63"/>
      <c r="D38" s="64"/>
      <c r="E38" s="24">
        <v>0</v>
      </c>
      <c r="F38" s="26">
        <v>10622720</v>
      </c>
      <c r="G38" s="26">
        <f>F38</f>
        <v>10622720</v>
      </c>
      <c r="H38" s="26">
        <v>0</v>
      </c>
      <c r="I38" s="50">
        <v>0</v>
      </c>
      <c r="J38" s="50">
        <f>H38+I38</f>
        <v>0</v>
      </c>
      <c r="K38" s="50">
        <f t="shared" si="0"/>
        <v>0</v>
      </c>
      <c r="L38" s="50">
        <f t="shared" si="0"/>
        <v>-10622720</v>
      </c>
      <c r="M38" s="50">
        <f t="shared" si="0"/>
        <v>-10622720</v>
      </c>
      <c r="R38" s="34"/>
      <c r="S38" s="34"/>
      <c r="T38" s="47"/>
      <c r="U38" s="34"/>
      <c r="V38" s="34"/>
      <c r="W38" s="34"/>
      <c r="X38" s="34"/>
      <c r="Y38" s="34"/>
      <c r="Z38" s="34"/>
    </row>
    <row r="39" spans="1:26" ht="49.5" customHeight="1">
      <c r="A39" s="56" t="s">
        <v>98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R39" s="49"/>
      <c r="S39" s="49"/>
      <c r="T39" s="47"/>
      <c r="U39" s="49"/>
      <c r="V39" s="49"/>
      <c r="W39" s="49"/>
      <c r="X39" s="49"/>
      <c r="Y39" s="49"/>
      <c r="Z39" s="49"/>
    </row>
    <row r="40" spans="1:26" ht="44.25" customHeight="1">
      <c r="A40" s="32">
        <v>3</v>
      </c>
      <c r="B40" s="62" t="s">
        <v>66</v>
      </c>
      <c r="C40" s="63"/>
      <c r="D40" s="64"/>
      <c r="E40" s="24">
        <v>0</v>
      </c>
      <c r="F40" s="26">
        <v>10119000</v>
      </c>
      <c r="G40" s="26">
        <f>F40</f>
        <v>10119000</v>
      </c>
      <c r="H40" s="26">
        <v>0</v>
      </c>
      <c r="I40" s="50">
        <f>3821754.35+26772.57</f>
        <v>3848526.92</v>
      </c>
      <c r="J40" s="50">
        <f>H40+I40</f>
        <v>3848526.92</v>
      </c>
      <c r="K40" s="50">
        <f t="shared" si="0"/>
        <v>0</v>
      </c>
      <c r="L40" s="50">
        <f t="shared" si="0"/>
        <v>-6270473.08</v>
      </c>
      <c r="M40" s="50">
        <f t="shared" si="0"/>
        <v>-6270473.08</v>
      </c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65.25" customHeight="1">
      <c r="A41" s="56" t="s">
        <v>99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49.5" customHeight="1">
      <c r="A42" s="16">
        <v>4</v>
      </c>
      <c r="B42" s="62" t="s">
        <v>68</v>
      </c>
      <c r="C42" s="63"/>
      <c r="D42" s="64"/>
      <c r="E42" s="24">
        <v>0</v>
      </c>
      <c r="F42" s="26">
        <v>500000</v>
      </c>
      <c r="G42" s="26">
        <f>F42</f>
        <v>500000</v>
      </c>
      <c r="H42" s="26">
        <v>0</v>
      </c>
      <c r="I42" s="50">
        <v>195987.6</v>
      </c>
      <c r="J42" s="50">
        <f>H42+I42</f>
        <v>195987.6</v>
      </c>
      <c r="K42" s="50">
        <f t="shared" si="0"/>
        <v>0</v>
      </c>
      <c r="L42" s="50">
        <f t="shared" si="0"/>
        <v>-304012.4</v>
      </c>
      <c r="M42" s="50">
        <f t="shared" si="0"/>
        <v>-304012.4</v>
      </c>
      <c r="R42" s="17"/>
      <c r="S42" s="17"/>
      <c r="T42" s="17"/>
      <c r="U42" s="17"/>
      <c r="V42" s="17"/>
      <c r="W42" s="17"/>
      <c r="X42" s="17"/>
      <c r="Y42" s="17"/>
      <c r="Z42" s="17"/>
    </row>
    <row r="43" spans="1:13" ht="41.25" customHeight="1">
      <c r="A43" s="78" t="s">
        <v>100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5" ht="21.75" customHeight="1">
      <c r="A44" s="20"/>
      <c r="B44" s="81" t="s">
        <v>5</v>
      </c>
      <c r="C44" s="81"/>
      <c r="D44" s="81"/>
      <c r="E44" s="27">
        <f>E42+E40+E38+E36</f>
        <v>0</v>
      </c>
      <c r="F44" s="48">
        <f aca="true" t="shared" si="1" ref="F44:M44">F42+F40+F38+F36</f>
        <v>89079720</v>
      </c>
      <c r="G44" s="48">
        <f t="shared" si="1"/>
        <v>89079720</v>
      </c>
      <c r="H44" s="48">
        <f t="shared" si="1"/>
        <v>0</v>
      </c>
      <c r="I44" s="48">
        <f t="shared" si="1"/>
        <v>23380559.57</v>
      </c>
      <c r="J44" s="48">
        <f t="shared" si="1"/>
        <v>23380559.57</v>
      </c>
      <c r="K44" s="48">
        <f t="shared" si="1"/>
        <v>0</v>
      </c>
      <c r="L44" s="48">
        <f t="shared" si="1"/>
        <v>-65699160.43000001</v>
      </c>
      <c r="M44" s="48">
        <f t="shared" si="1"/>
        <v>-65699160.43000001</v>
      </c>
      <c r="O44" s="51"/>
    </row>
    <row r="45" spans="1:13" ht="27.75" customHeight="1">
      <c r="A45" s="39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ht="24" customHeight="1">
      <c r="A46" s="79" t="s">
        <v>29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20.25" customHeight="1">
      <c r="A47" s="80" t="s">
        <v>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31.5" customHeight="1">
      <c r="A48" s="71" t="s">
        <v>3</v>
      </c>
      <c r="B48" s="71" t="s">
        <v>30</v>
      </c>
      <c r="C48" s="71"/>
      <c r="D48" s="71"/>
      <c r="E48" s="71" t="s">
        <v>13</v>
      </c>
      <c r="F48" s="71"/>
      <c r="G48" s="71"/>
      <c r="H48" s="71" t="s">
        <v>28</v>
      </c>
      <c r="I48" s="71"/>
      <c r="J48" s="71"/>
      <c r="K48" s="71" t="s">
        <v>14</v>
      </c>
      <c r="L48" s="71"/>
      <c r="M48" s="71"/>
    </row>
    <row r="49" spans="1:13" ht="33.75" customHeight="1">
      <c r="A49" s="71"/>
      <c r="B49" s="71"/>
      <c r="C49" s="71"/>
      <c r="D49" s="71"/>
      <c r="E49" s="3" t="s">
        <v>15</v>
      </c>
      <c r="F49" s="3" t="s">
        <v>16</v>
      </c>
      <c r="G49" s="3" t="s">
        <v>17</v>
      </c>
      <c r="H49" s="3" t="s">
        <v>15</v>
      </c>
      <c r="I49" s="3" t="s">
        <v>16</v>
      </c>
      <c r="J49" s="3" t="s">
        <v>17</v>
      </c>
      <c r="K49" s="3" t="s">
        <v>15</v>
      </c>
      <c r="L49" s="3" t="s">
        <v>16</v>
      </c>
      <c r="M49" s="3" t="s">
        <v>17</v>
      </c>
    </row>
    <row r="50" spans="1:13" ht="15.75">
      <c r="A50" s="3">
        <v>1</v>
      </c>
      <c r="B50" s="71">
        <v>2</v>
      </c>
      <c r="C50" s="71"/>
      <c r="D50" s="71"/>
      <c r="E50" s="3">
        <v>3</v>
      </c>
      <c r="F50" s="3">
        <v>4</v>
      </c>
      <c r="G50" s="3">
        <v>5</v>
      </c>
      <c r="H50" s="3">
        <v>6</v>
      </c>
      <c r="I50" s="3">
        <v>7</v>
      </c>
      <c r="J50" s="3">
        <v>8</v>
      </c>
      <c r="K50" s="3">
        <v>9</v>
      </c>
      <c r="L50" s="3">
        <v>10</v>
      </c>
      <c r="M50" s="3">
        <v>11</v>
      </c>
    </row>
    <row r="51" spans="1:13" ht="15.75" hidden="1">
      <c r="A51" s="16"/>
      <c r="B51" s="71" t="s">
        <v>5</v>
      </c>
      <c r="C51" s="71"/>
      <c r="D51" s="71"/>
      <c r="E51" s="18">
        <f aca="true" t="shared" si="2" ref="E51:M51">E52</f>
        <v>0</v>
      </c>
      <c r="F51" s="18">
        <f t="shared" si="2"/>
        <v>89079720</v>
      </c>
      <c r="G51" s="18">
        <f t="shared" si="2"/>
        <v>89079720</v>
      </c>
      <c r="H51" s="18">
        <f t="shared" si="2"/>
        <v>0</v>
      </c>
      <c r="I51" s="18">
        <f t="shared" si="2"/>
        <v>23380559.57</v>
      </c>
      <c r="J51" s="18">
        <f t="shared" si="2"/>
        <v>23380559.57</v>
      </c>
      <c r="K51" s="18">
        <f t="shared" si="2"/>
        <v>0</v>
      </c>
      <c r="L51" s="18">
        <f t="shared" si="2"/>
        <v>-65699160.43</v>
      </c>
      <c r="M51" s="18">
        <f t="shared" si="2"/>
        <v>-65699160.43</v>
      </c>
    </row>
    <row r="52" spans="1:13" ht="77.25" customHeight="1">
      <c r="A52" s="3">
        <v>1</v>
      </c>
      <c r="B52" s="73" t="s">
        <v>38</v>
      </c>
      <c r="C52" s="74"/>
      <c r="D52" s="75"/>
      <c r="E52" s="22">
        <v>0</v>
      </c>
      <c r="F52" s="26">
        <v>89079720</v>
      </c>
      <c r="G52" s="26">
        <f>F52</f>
        <v>89079720</v>
      </c>
      <c r="H52" s="26">
        <v>0</v>
      </c>
      <c r="I52" s="50">
        <v>23380559.57</v>
      </c>
      <c r="J52" s="50">
        <f>H52+I52</f>
        <v>23380559.57</v>
      </c>
      <c r="K52" s="50">
        <f>H52-E52</f>
        <v>0</v>
      </c>
      <c r="L52" s="50">
        <f>I52-F52</f>
        <v>-65699160.43</v>
      </c>
      <c r="M52" s="50">
        <f>J52-G52</f>
        <v>-65699160.43</v>
      </c>
    </row>
    <row r="53" spans="1:13" ht="18.75" customHeight="1">
      <c r="A53" s="20"/>
      <c r="B53" s="81" t="s">
        <v>5</v>
      </c>
      <c r="C53" s="81"/>
      <c r="D53" s="81"/>
      <c r="E53" s="21">
        <f>E52</f>
        <v>0</v>
      </c>
      <c r="F53" s="48">
        <f>F52</f>
        <v>89079720</v>
      </c>
      <c r="G53" s="48">
        <f>F53+E53</f>
        <v>89079720</v>
      </c>
      <c r="H53" s="48">
        <f>H51</f>
        <v>0</v>
      </c>
      <c r="I53" s="52">
        <f>I51</f>
        <v>23380559.57</v>
      </c>
      <c r="J53" s="52">
        <f>J51</f>
        <v>23380559.57</v>
      </c>
      <c r="K53" s="52">
        <f>K52</f>
        <v>0</v>
      </c>
      <c r="L53" s="52">
        <f>L52</f>
        <v>-65699160.43</v>
      </c>
      <c r="M53" s="52">
        <f>L53+K53</f>
        <v>-65699160.43</v>
      </c>
    </row>
    <row r="54" ht="8.25" customHeight="1">
      <c r="A54" s="1"/>
    </row>
    <row r="55" ht="15.75">
      <c r="A55" s="5" t="s">
        <v>31</v>
      </c>
    </row>
    <row r="56" ht="15.75">
      <c r="A56" s="1"/>
    </row>
    <row r="57" spans="1:13" ht="49.5" customHeight="1">
      <c r="A57" s="71" t="s">
        <v>3</v>
      </c>
      <c r="B57" s="71" t="s">
        <v>18</v>
      </c>
      <c r="C57" s="72" t="s">
        <v>6</v>
      </c>
      <c r="D57" s="72" t="s">
        <v>7</v>
      </c>
      <c r="E57" s="71" t="s">
        <v>13</v>
      </c>
      <c r="F57" s="71"/>
      <c r="G57" s="71"/>
      <c r="H57" s="72" t="s">
        <v>32</v>
      </c>
      <c r="I57" s="72"/>
      <c r="J57" s="72"/>
      <c r="K57" s="71" t="s">
        <v>14</v>
      </c>
      <c r="L57" s="71"/>
      <c r="M57" s="71"/>
    </row>
    <row r="58" spans="1:13" ht="30.75" customHeight="1">
      <c r="A58" s="71"/>
      <c r="B58" s="71"/>
      <c r="C58" s="72"/>
      <c r="D58" s="72"/>
      <c r="E58" s="3" t="s">
        <v>15</v>
      </c>
      <c r="F58" s="3" t="s">
        <v>16</v>
      </c>
      <c r="G58" s="3" t="s">
        <v>17</v>
      </c>
      <c r="H58" s="3" t="s">
        <v>15</v>
      </c>
      <c r="I58" s="3" t="s">
        <v>16</v>
      </c>
      <c r="J58" s="3" t="s">
        <v>17</v>
      </c>
      <c r="K58" s="3" t="s">
        <v>15</v>
      </c>
      <c r="L58" s="3" t="s">
        <v>16</v>
      </c>
      <c r="M58" s="3" t="s">
        <v>17</v>
      </c>
    </row>
    <row r="59" spans="1:13" ht="15.75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8</v>
      </c>
      <c r="I59" s="3">
        <v>9</v>
      </c>
      <c r="J59" s="3">
        <v>10</v>
      </c>
      <c r="K59" s="3">
        <v>11</v>
      </c>
      <c r="L59" s="3">
        <v>12</v>
      </c>
      <c r="M59" s="3">
        <v>13</v>
      </c>
    </row>
    <row r="60" spans="1:13" ht="15.75">
      <c r="A60" s="3">
        <v>1</v>
      </c>
      <c r="B60" s="3" t="s">
        <v>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37.25" customHeight="1">
      <c r="A61" s="32"/>
      <c r="B61" s="40" t="s">
        <v>71</v>
      </c>
      <c r="C61" s="10" t="s">
        <v>41</v>
      </c>
      <c r="D61" s="11" t="s">
        <v>56</v>
      </c>
      <c r="E61" s="23">
        <v>0</v>
      </c>
      <c r="F61" s="25">
        <v>43624000</v>
      </c>
      <c r="G61" s="25">
        <f aca="true" t="shared" si="3" ref="G61:G66">F61</f>
        <v>43624000</v>
      </c>
      <c r="H61" s="25">
        <v>0</v>
      </c>
      <c r="I61" s="25">
        <v>2225472.71</v>
      </c>
      <c r="J61" s="25">
        <f aca="true" t="shared" si="4" ref="J61:J66">H61+I61</f>
        <v>2225472.71</v>
      </c>
      <c r="K61" s="25">
        <f aca="true" t="shared" si="5" ref="K61:M66">H61-E61</f>
        <v>0</v>
      </c>
      <c r="L61" s="25">
        <f t="shared" si="5"/>
        <v>-41398527.29</v>
      </c>
      <c r="M61" s="25">
        <f t="shared" si="5"/>
        <v>-41398527.29</v>
      </c>
    </row>
    <row r="62" spans="1:13" ht="137.25" customHeight="1">
      <c r="A62" s="32"/>
      <c r="B62" s="40" t="s">
        <v>72</v>
      </c>
      <c r="C62" s="10" t="s">
        <v>41</v>
      </c>
      <c r="D62" s="11" t="s">
        <v>56</v>
      </c>
      <c r="E62" s="23">
        <v>0</v>
      </c>
      <c r="F62" s="25">
        <v>24214000</v>
      </c>
      <c r="G62" s="25">
        <f t="shared" si="3"/>
        <v>24214000</v>
      </c>
      <c r="H62" s="25">
        <v>0</v>
      </c>
      <c r="I62" s="25">
        <v>17110572.34</v>
      </c>
      <c r="J62" s="25">
        <f t="shared" si="4"/>
        <v>17110572.34</v>
      </c>
      <c r="K62" s="25">
        <f t="shared" si="5"/>
        <v>0</v>
      </c>
      <c r="L62" s="25">
        <f t="shared" si="5"/>
        <v>-7103427.66</v>
      </c>
      <c r="M62" s="25">
        <f t="shared" si="5"/>
        <v>-7103427.66</v>
      </c>
    </row>
    <row r="63" spans="1:13" ht="134.25" customHeight="1">
      <c r="A63" s="32"/>
      <c r="B63" s="40" t="s">
        <v>73</v>
      </c>
      <c r="C63" s="10" t="s">
        <v>41</v>
      </c>
      <c r="D63" s="11" t="s">
        <v>56</v>
      </c>
      <c r="E63" s="23">
        <v>0</v>
      </c>
      <c r="F63" s="25">
        <v>10622720</v>
      </c>
      <c r="G63" s="25">
        <f t="shared" si="3"/>
        <v>10622720</v>
      </c>
      <c r="H63" s="25">
        <v>0</v>
      </c>
      <c r="I63" s="25">
        <v>0</v>
      </c>
      <c r="J63" s="25">
        <f t="shared" si="4"/>
        <v>0</v>
      </c>
      <c r="K63" s="25">
        <f t="shared" si="5"/>
        <v>0</v>
      </c>
      <c r="L63" s="25">
        <f t="shared" si="5"/>
        <v>-10622720</v>
      </c>
      <c r="M63" s="25">
        <f t="shared" si="5"/>
        <v>-10622720</v>
      </c>
    </row>
    <row r="64" spans="1:13" ht="138.75" customHeight="1">
      <c r="A64" s="32"/>
      <c r="B64" s="40" t="s">
        <v>74</v>
      </c>
      <c r="C64" s="10" t="s">
        <v>41</v>
      </c>
      <c r="D64" s="11" t="s">
        <v>56</v>
      </c>
      <c r="E64" s="23">
        <v>0</v>
      </c>
      <c r="F64" s="25">
        <v>2000000</v>
      </c>
      <c r="G64" s="25">
        <f t="shared" si="3"/>
        <v>2000000</v>
      </c>
      <c r="H64" s="25">
        <v>0</v>
      </c>
      <c r="I64" s="25">
        <v>26772.57</v>
      </c>
      <c r="J64" s="25">
        <f t="shared" si="4"/>
        <v>26772.57</v>
      </c>
      <c r="K64" s="25">
        <f t="shared" si="5"/>
        <v>0</v>
      </c>
      <c r="L64" s="25">
        <f t="shared" si="5"/>
        <v>-1973227.43</v>
      </c>
      <c r="M64" s="25">
        <f t="shared" si="5"/>
        <v>-1973227.43</v>
      </c>
    </row>
    <row r="65" spans="1:13" ht="132" customHeight="1">
      <c r="A65" s="32"/>
      <c r="B65" s="40" t="s">
        <v>75</v>
      </c>
      <c r="C65" s="10" t="s">
        <v>41</v>
      </c>
      <c r="D65" s="11" t="s">
        <v>56</v>
      </c>
      <c r="E65" s="23">
        <v>0</v>
      </c>
      <c r="F65" s="25">
        <v>8119000</v>
      </c>
      <c r="G65" s="25">
        <f t="shared" si="3"/>
        <v>8119000</v>
      </c>
      <c r="H65" s="25">
        <v>0</v>
      </c>
      <c r="I65" s="25">
        <v>3821754.35</v>
      </c>
      <c r="J65" s="25">
        <f t="shared" si="4"/>
        <v>3821754.35</v>
      </c>
      <c r="K65" s="25">
        <f t="shared" si="5"/>
        <v>0</v>
      </c>
      <c r="L65" s="25">
        <f t="shared" si="5"/>
        <v>-4297245.65</v>
      </c>
      <c r="M65" s="25">
        <f t="shared" si="5"/>
        <v>-4297245.65</v>
      </c>
    </row>
    <row r="66" spans="1:13" ht="139.5" customHeight="1">
      <c r="A66" s="3"/>
      <c r="B66" s="40" t="s">
        <v>76</v>
      </c>
      <c r="C66" s="10" t="s">
        <v>41</v>
      </c>
      <c r="D66" s="11" t="s">
        <v>56</v>
      </c>
      <c r="E66" s="23">
        <v>0</v>
      </c>
      <c r="F66" s="25">
        <v>500000</v>
      </c>
      <c r="G66" s="25">
        <f t="shared" si="3"/>
        <v>500000</v>
      </c>
      <c r="H66" s="25">
        <v>0</v>
      </c>
      <c r="I66" s="25">
        <v>195987.6</v>
      </c>
      <c r="J66" s="25">
        <f t="shared" si="4"/>
        <v>195987.6</v>
      </c>
      <c r="K66" s="25">
        <f t="shared" si="5"/>
        <v>0</v>
      </c>
      <c r="L66" s="25">
        <f t="shared" si="5"/>
        <v>-304012.4</v>
      </c>
      <c r="M66" s="25">
        <f t="shared" si="5"/>
        <v>-304012.4</v>
      </c>
    </row>
    <row r="67" spans="1:13" ht="15.75">
      <c r="A67" s="29"/>
      <c r="B67" s="59" t="s">
        <v>55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</row>
    <row r="68" spans="1:13" ht="96" customHeight="1">
      <c r="A68" s="68" t="s">
        <v>102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0"/>
    </row>
    <row r="69" spans="1:13" ht="15.75">
      <c r="A69" s="3">
        <v>2</v>
      </c>
      <c r="B69" s="3" t="s">
        <v>9</v>
      </c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</row>
    <row r="70" spans="1:13" ht="157.5">
      <c r="A70" s="32"/>
      <c r="B70" s="40" t="s">
        <v>77</v>
      </c>
      <c r="C70" s="10" t="s">
        <v>42</v>
      </c>
      <c r="D70" s="11" t="s">
        <v>56</v>
      </c>
      <c r="E70" s="9">
        <v>0</v>
      </c>
      <c r="F70" s="9">
        <v>2</v>
      </c>
      <c r="G70" s="9">
        <f aca="true" t="shared" si="6" ref="G70:G75">F70</f>
        <v>2</v>
      </c>
      <c r="H70" s="9">
        <v>0</v>
      </c>
      <c r="I70" s="53">
        <v>1</v>
      </c>
      <c r="J70" s="53">
        <f aca="true" t="shared" si="7" ref="J70:J75">H70+I70</f>
        <v>1</v>
      </c>
      <c r="K70" s="53">
        <f aca="true" t="shared" si="8" ref="K70:M75">H70-E70</f>
        <v>0</v>
      </c>
      <c r="L70" s="53">
        <f t="shared" si="8"/>
        <v>-1</v>
      </c>
      <c r="M70" s="53">
        <f t="shared" si="8"/>
        <v>-1</v>
      </c>
    </row>
    <row r="71" spans="1:13" ht="157.5">
      <c r="A71" s="32"/>
      <c r="B71" s="40" t="s">
        <v>78</v>
      </c>
      <c r="C71" s="10" t="s">
        <v>42</v>
      </c>
      <c r="D71" s="11" t="s">
        <v>56</v>
      </c>
      <c r="E71" s="9">
        <v>0</v>
      </c>
      <c r="F71" s="9">
        <v>1</v>
      </c>
      <c r="G71" s="9">
        <f t="shared" si="6"/>
        <v>1</v>
      </c>
      <c r="H71" s="9">
        <v>0</v>
      </c>
      <c r="I71" s="53">
        <v>1</v>
      </c>
      <c r="J71" s="53">
        <f t="shared" si="7"/>
        <v>1</v>
      </c>
      <c r="K71" s="53">
        <f t="shared" si="8"/>
        <v>0</v>
      </c>
      <c r="L71" s="53">
        <f t="shared" si="8"/>
        <v>0</v>
      </c>
      <c r="M71" s="53">
        <f t="shared" si="8"/>
        <v>0</v>
      </c>
    </row>
    <row r="72" spans="1:13" ht="157.5">
      <c r="A72" s="32"/>
      <c r="B72" s="40" t="s">
        <v>79</v>
      </c>
      <c r="C72" s="10" t="s">
        <v>42</v>
      </c>
      <c r="D72" s="11" t="s">
        <v>56</v>
      </c>
      <c r="E72" s="9">
        <v>0</v>
      </c>
      <c r="F72" s="9">
        <v>43</v>
      </c>
      <c r="G72" s="9">
        <f t="shared" si="6"/>
        <v>43</v>
      </c>
      <c r="H72" s="9">
        <v>0</v>
      </c>
      <c r="I72" s="53">
        <v>0</v>
      </c>
      <c r="J72" s="53">
        <f t="shared" si="7"/>
        <v>0</v>
      </c>
      <c r="K72" s="53">
        <f t="shared" si="8"/>
        <v>0</v>
      </c>
      <c r="L72" s="53">
        <f t="shared" si="8"/>
        <v>-43</v>
      </c>
      <c r="M72" s="53">
        <f t="shared" si="8"/>
        <v>-43</v>
      </c>
    </row>
    <row r="73" spans="1:13" ht="157.5">
      <c r="A73" s="32"/>
      <c r="B73" s="40" t="s">
        <v>80</v>
      </c>
      <c r="C73" s="10" t="s">
        <v>42</v>
      </c>
      <c r="D73" s="11" t="s">
        <v>56</v>
      </c>
      <c r="E73" s="9">
        <v>0</v>
      </c>
      <c r="F73" s="9">
        <v>1</v>
      </c>
      <c r="G73" s="9">
        <f t="shared" si="6"/>
        <v>1</v>
      </c>
      <c r="H73" s="9">
        <v>0</v>
      </c>
      <c r="I73" s="53">
        <v>1</v>
      </c>
      <c r="J73" s="53">
        <f t="shared" si="7"/>
        <v>1</v>
      </c>
      <c r="K73" s="53">
        <f t="shared" si="8"/>
        <v>0</v>
      </c>
      <c r="L73" s="53">
        <f t="shared" si="8"/>
        <v>0</v>
      </c>
      <c r="M73" s="53">
        <f t="shared" si="8"/>
        <v>0</v>
      </c>
    </row>
    <row r="74" spans="1:13" ht="157.5">
      <c r="A74" s="32"/>
      <c r="B74" s="40" t="s">
        <v>81</v>
      </c>
      <c r="C74" s="10" t="s">
        <v>42</v>
      </c>
      <c r="D74" s="11" t="s">
        <v>56</v>
      </c>
      <c r="E74" s="9">
        <v>0</v>
      </c>
      <c r="F74" s="9">
        <v>1</v>
      </c>
      <c r="G74" s="9">
        <f t="shared" si="6"/>
        <v>1</v>
      </c>
      <c r="H74" s="9">
        <v>0</v>
      </c>
      <c r="I74" s="53">
        <v>1</v>
      </c>
      <c r="J74" s="53">
        <f t="shared" si="7"/>
        <v>1</v>
      </c>
      <c r="K74" s="53">
        <f t="shared" si="8"/>
        <v>0</v>
      </c>
      <c r="L74" s="53">
        <f t="shared" si="8"/>
        <v>0</v>
      </c>
      <c r="M74" s="53">
        <f t="shared" si="8"/>
        <v>0</v>
      </c>
    </row>
    <row r="75" spans="1:13" ht="140.25" customHeight="1">
      <c r="A75" s="14"/>
      <c r="B75" s="40" t="s">
        <v>82</v>
      </c>
      <c r="C75" s="10" t="s">
        <v>42</v>
      </c>
      <c r="D75" s="11" t="s">
        <v>56</v>
      </c>
      <c r="E75" s="9">
        <v>0</v>
      </c>
      <c r="F75" s="9">
        <v>1</v>
      </c>
      <c r="G75" s="9">
        <f t="shared" si="6"/>
        <v>1</v>
      </c>
      <c r="H75" s="9">
        <v>0</v>
      </c>
      <c r="I75" s="53">
        <v>1</v>
      </c>
      <c r="J75" s="53">
        <f t="shared" si="7"/>
        <v>1</v>
      </c>
      <c r="K75" s="53">
        <f t="shared" si="8"/>
        <v>0</v>
      </c>
      <c r="L75" s="53">
        <f t="shared" si="8"/>
        <v>0</v>
      </c>
      <c r="M75" s="53">
        <f t="shared" si="8"/>
        <v>0</v>
      </c>
    </row>
    <row r="76" spans="1:13" ht="15.75">
      <c r="A76" s="29"/>
      <c r="B76" s="59" t="s">
        <v>55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</row>
    <row r="77" spans="1:13" ht="41.25" customHeight="1">
      <c r="A77" s="68" t="s">
        <v>103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70"/>
    </row>
    <row r="78" spans="1:13" ht="15.75">
      <c r="A78" s="3">
        <v>3</v>
      </c>
      <c r="B78" s="3" t="s">
        <v>10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8.25" customHeight="1">
      <c r="A79" s="32"/>
      <c r="B79" s="40" t="s">
        <v>83</v>
      </c>
      <c r="C79" s="10" t="s">
        <v>41</v>
      </c>
      <c r="D79" s="9" t="s">
        <v>39</v>
      </c>
      <c r="E79" s="23">
        <v>0</v>
      </c>
      <c r="F79" s="25">
        <v>21812000</v>
      </c>
      <c r="G79" s="25">
        <f aca="true" t="shared" si="9" ref="G79:G84">F79</f>
        <v>21812000</v>
      </c>
      <c r="H79" s="25">
        <v>0</v>
      </c>
      <c r="I79" s="25">
        <v>2225472.71</v>
      </c>
      <c r="J79" s="25">
        <f aca="true" t="shared" si="10" ref="J79:J84">H79+I79</f>
        <v>2225472.71</v>
      </c>
      <c r="K79" s="25">
        <f aca="true" t="shared" si="11" ref="K79:M84">H79-E79</f>
        <v>0</v>
      </c>
      <c r="L79" s="25">
        <f t="shared" si="11"/>
        <v>-19586527.29</v>
      </c>
      <c r="M79" s="25">
        <f t="shared" si="11"/>
        <v>-19586527.29</v>
      </c>
    </row>
    <row r="80" spans="1:13" ht="77.25" customHeight="1">
      <c r="A80" s="32"/>
      <c r="B80" s="40" t="s">
        <v>84</v>
      </c>
      <c r="C80" s="10" t="s">
        <v>41</v>
      </c>
      <c r="D80" s="9" t="s">
        <v>39</v>
      </c>
      <c r="E80" s="23">
        <v>0</v>
      </c>
      <c r="F80" s="25">
        <v>24214000</v>
      </c>
      <c r="G80" s="25">
        <f t="shared" si="9"/>
        <v>24214000</v>
      </c>
      <c r="H80" s="25">
        <v>0</v>
      </c>
      <c r="I80" s="25">
        <v>17110572.34</v>
      </c>
      <c r="J80" s="25">
        <f t="shared" si="10"/>
        <v>17110572.34</v>
      </c>
      <c r="K80" s="25">
        <f t="shared" si="11"/>
        <v>0</v>
      </c>
      <c r="L80" s="25">
        <f t="shared" si="11"/>
        <v>-7103427.66</v>
      </c>
      <c r="M80" s="25">
        <f t="shared" si="11"/>
        <v>-7103427.66</v>
      </c>
    </row>
    <row r="81" spans="1:13" ht="47.25" customHeight="1">
      <c r="A81" s="32"/>
      <c r="B81" s="40" t="s">
        <v>85</v>
      </c>
      <c r="C81" s="10" t="s">
        <v>41</v>
      </c>
      <c r="D81" s="9" t="s">
        <v>39</v>
      </c>
      <c r="E81" s="23">
        <v>0</v>
      </c>
      <c r="F81" s="25">
        <v>247040</v>
      </c>
      <c r="G81" s="25">
        <f t="shared" si="9"/>
        <v>247040</v>
      </c>
      <c r="H81" s="25">
        <v>0</v>
      </c>
      <c r="I81" s="25">
        <v>0</v>
      </c>
      <c r="J81" s="25">
        <f t="shared" si="10"/>
        <v>0</v>
      </c>
      <c r="K81" s="25">
        <f t="shared" si="11"/>
        <v>0</v>
      </c>
      <c r="L81" s="25">
        <f t="shared" si="11"/>
        <v>-247040</v>
      </c>
      <c r="M81" s="25">
        <f t="shared" si="11"/>
        <v>-247040</v>
      </c>
    </row>
    <row r="82" spans="1:13" ht="57.75" customHeight="1">
      <c r="A82" s="32"/>
      <c r="B82" s="40" t="s">
        <v>86</v>
      </c>
      <c r="C82" s="10" t="s">
        <v>41</v>
      </c>
      <c r="D82" s="9" t="s">
        <v>39</v>
      </c>
      <c r="E82" s="23">
        <v>0</v>
      </c>
      <c r="F82" s="25">
        <v>2000000</v>
      </c>
      <c r="G82" s="25">
        <f t="shared" si="9"/>
        <v>2000000</v>
      </c>
      <c r="H82" s="25">
        <v>0</v>
      </c>
      <c r="I82" s="25">
        <v>26772.57</v>
      </c>
      <c r="J82" s="25">
        <f t="shared" si="10"/>
        <v>26772.57</v>
      </c>
      <c r="K82" s="25">
        <f t="shared" si="11"/>
        <v>0</v>
      </c>
      <c r="L82" s="25">
        <f t="shared" si="11"/>
        <v>-1973227.43</v>
      </c>
      <c r="M82" s="25">
        <f t="shared" si="11"/>
        <v>-1973227.43</v>
      </c>
    </row>
    <row r="83" spans="1:13" ht="63.75" customHeight="1">
      <c r="A83" s="32"/>
      <c r="B83" s="40" t="s">
        <v>87</v>
      </c>
      <c r="C83" s="10" t="s">
        <v>41</v>
      </c>
      <c r="D83" s="9" t="s">
        <v>39</v>
      </c>
      <c r="E83" s="23">
        <v>0</v>
      </c>
      <c r="F83" s="25">
        <v>8119000</v>
      </c>
      <c r="G83" s="25">
        <f t="shared" si="9"/>
        <v>8119000</v>
      </c>
      <c r="H83" s="25">
        <v>0</v>
      </c>
      <c r="I83" s="25">
        <v>3821754.35</v>
      </c>
      <c r="J83" s="25">
        <f t="shared" si="10"/>
        <v>3821754.35</v>
      </c>
      <c r="K83" s="25">
        <f t="shared" si="11"/>
        <v>0</v>
      </c>
      <c r="L83" s="25">
        <f t="shared" si="11"/>
        <v>-4297245.65</v>
      </c>
      <c r="M83" s="25">
        <f t="shared" si="11"/>
        <v>-4297245.65</v>
      </c>
    </row>
    <row r="84" spans="1:13" ht="62.25" customHeight="1">
      <c r="A84" s="3"/>
      <c r="B84" s="40" t="s">
        <v>88</v>
      </c>
      <c r="C84" s="10" t="s">
        <v>41</v>
      </c>
      <c r="D84" s="9" t="s">
        <v>39</v>
      </c>
      <c r="E84" s="23">
        <v>0</v>
      </c>
      <c r="F84" s="25">
        <v>500000</v>
      </c>
      <c r="G84" s="25">
        <f t="shared" si="9"/>
        <v>500000</v>
      </c>
      <c r="H84" s="25">
        <v>0</v>
      </c>
      <c r="I84" s="25">
        <v>195987.6</v>
      </c>
      <c r="J84" s="25">
        <f t="shared" si="10"/>
        <v>195987.6</v>
      </c>
      <c r="K84" s="25">
        <f t="shared" si="11"/>
        <v>0</v>
      </c>
      <c r="L84" s="25">
        <f t="shared" si="11"/>
        <v>-304012.4</v>
      </c>
      <c r="M84" s="25">
        <f t="shared" si="11"/>
        <v>-304012.4</v>
      </c>
    </row>
    <row r="85" spans="1:13" ht="15.75">
      <c r="A85" s="29"/>
      <c r="B85" s="59" t="s">
        <v>55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1"/>
    </row>
    <row r="86" spans="1:13" ht="94.5" customHeight="1">
      <c r="A86" s="68" t="s">
        <v>104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70"/>
    </row>
    <row r="87" spans="1:13" ht="15.75">
      <c r="A87" s="3">
        <v>4</v>
      </c>
      <c r="B87" s="3" t="s">
        <v>11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51">
      <c r="A88" s="32"/>
      <c r="B88" s="40" t="s">
        <v>89</v>
      </c>
      <c r="C88" s="10" t="s">
        <v>43</v>
      </c>
      <c r="D88" s="9" t="s">
        <v>95</v>
      </c>
      <c r="E88" s="9">
        <v>0</v>
      </c>
      <c r="F88" s="9">
        <v>62</v>
      </c>
      <c r="G88" s="41">
        <f aca="true" t="shared" si="12" ref="G88:G93">F88</f>
        <v>62</v>
      </c>
      <c r="H88" s="9">
        <v>0</v>
      </c>
      <c r="I88" s="54">
        <v>38</v>
      </c>
      <c r="J88" s="41">
        <f aca="true" t="shared" si="13" ref="J88:J93">H88+I88</f>
        <v>38</v>
      </c>
      <c r="K88" s="53">
        <f aca="true" t="shared" si="14" ref="K88:M93">H88-E88</f>
        <v>0</v>
      </c>
      <c r="L88" s="54">
        <f t="shared" si="14"/>
        <v>-24</v>
      </c>
      <c r="M88" s="54">
        <f t="shared" si="14"/>
        <v>-24</v>
      </c>
    </row>
    <row r="89" spans="1:13" ht="51">
      <c r="A89" s="32"/>
      <c r="B89" s="40" t="s">
        <v>90</v>
      </c>
      <c r="C89" s="10" t="s">
        <v>43</v>
      </c>
      <c r="D89" s="9" t="s">
        <v>95</v>
      </c>
      <c r="E89" s="9">
        <v>0</v>
      </c>
      <c r="F89" s="9">
        <v>100</v>
      </c>
      <c r="G89" s="41">
        <f t="shared" si="12"/>
        <v>100</v>
      </c>
      <c r="H89" s="9">
        <v>0</v>
      </c>
      <c r="I89" s="54">
        <v>79</v>
      </c>
      <c r="J89" s="41">
        <f t="shared" si="13"/>
        <v>79</v>
      </c>
      <c r="K89" s="53">
        <f t="shared" si="14"/>
        <v>0</v>
      </c>
      <c r="L89" s="54">
        <f t="shared" si="14"/>
        <v>-21</v>
      </c>
      <c r="M89" s="54">
        <f t="shared" si="14"/>
        <v>-21</v>
      </c>
    </row>
    <row r="90" spans="1:13" ht="60">
      <c r="A90" s="32"/>
      <c r="B90" s="40" t="s">
        <v>91</v>
      </c>
      <c r="C90" s="10" t="s">
        <v>43</v>
      </c>
      <c r="D90" s="9" t="s">
        <v>96</v>
      </c>
      <c r="E90" s="9">
        <v>0</v>
      </c>
      <c r="F90" s="9">
        <v>100</v>
      </c>
      <c r="G90" s="41">
        <f t="shared" si="12"/>
        <v>100</v>
      </c>
      <c r="H90" s="9">
        <v>0</v>
      </c>
      <c r="I90" s="54">
        <v>0</v>
      </c>
      <c r="J90" s="41">
        <f t="shared" si="13"/>
        <v>0</v>
      </c>
      <c r="K90" s="53">
        <f t="shared" si="14"/>
        <v>0</v>
      </c>
      <c r="L90" s="54">
        <f t="shared" si="14"/>
        <v>-100</v>
      </c>
      <c r="M90" s="54">
        <f t="shared" si="14"/>
        <v>-100</v>
      </c>
    </row>
    <row r="91" spans="1:13" ht="48">
      <c r="A91" s="32"/>
      <c r="B91" s="40" t="s">
        <v>92</v>
      </c>
      <c r="C91" s="10" t="s">
        <v>43</v>
      </c>
      <c r="D91" s="9" t="s">
        <v>97</v>
      </c>
      <c r="E91" s="9">
        <v>0</v>
      </c>
      <c r="F91" s="9">
        <v>100</v>
      </c>
      <c r="G91" s="41">
        <f t="shared" si="12"/>
        <v>100</v>
      </c>
      <c r="H91" s="9">
        <v>0</v>
      </c>
      <c r="I91" s="54">
        <v>100</v>
      </c>
      <c r="J91" s="41">
        <f t="shared" si="13"/>
        <v>100</v>
      </c>
      <c r="K91" s="53">
        <f t="shared" si="14"/>
        <v>0</v>
      </c>
      <c r="L91" s="54">
        <f t="shared" si="14"/>
        <v>0</v>
      </c>
      <c r="M91" s="54">
        <f t="shared" si="14"/>
        <v>0</v>
      </c>
    </row>
    <row r="92" spans="1:13" ht="38.25">
      <c r="A92" s="32"/>
      <c r="B92" s="40" t="s">
        <v>93</v>
      </c>
      <c r="C92" s="10" t="s">
        <v>43</v>
      </c>
      <c r="D92" s="9" t="s">
        <v>95</v>
      </c>
      <c r="E92" s="9">
        <v>0</v>
      </c>
      <c r="F92" s="9">
        <v>100</v>
      </c>
      <c r="G92" s="41">
        <f t="shared" si="12"/>
        <v>100</v>
      </c>
      <c r="H92" s="9">
        <v>0</v>
      </c>
      <c r="I92" s="54">
        <v>94</v>
      </c>
      <c r="J92" s="41">
        <f t="shared" si="13"/>
        <v>94</v>
      </c>
      <c r="K92" s="53">
        <f t="shared" si="14"/>
        <v>0</v>
      </c>
      <c r="L92" s="54">
        <f t="shared" si="14"/>
        <v>-6</v>
      </c>
      <c r="M92" s="54">
        <f t="shared" si="14"/>
        <v>-6</v>
      </c>
    </row>
    <row r="93" spans="1:13" ht="56.25" customHeight="1">
      <c r="A93" s="3"/>
      <c r="B93" s="40" t="s">
        <v>94</v>
      </c>
      <c r="C93" s="10" t="s">
        <v>43</v>
      </c>
      <c r="D93" s="9" t="s">
        <v>97</v>
      </c>
      <c r="E93" s="9">
        <v>0</v>
      </c>
      <c r="F93" s="9">
        <v>100</v>
      </c>
      <c r="G93" s="41">
        <f t="shared" si="12"/>
        <v>100</v>
      </c>
      <c r="H93" s="9">
        <v>0</v>
      </c>
      <c r="I93" s="54">
        <v>100</v>
      </c>
      <c r="J93" s="41">
        <f t="shared" si="13"/>
        <v>100</v>
      </c>
      <c r="K93" s="53">
        <f t="shared" si="14"/>
        <v>0</v>
      </c>
      <c r="L93" s="54">
        <f t="shared" si="14"/>
        <v>0</v>
      </c>
      <c r="M93" s="54">
        <f t="shared" si="14"/>
        <v>0</v>
      </c>
    </row>
    <row r="94" spans="1:13" ht="15.75">
      <c r="A94" s="29"/>
      <c r="B94" s="59" t="s">
        <v>55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1"/>
    </row>
    <row r="95" spans="1:13" ht="66.75" customHeight="1">
      <c r="A95" s="68" t="s">
        <v>105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70"/>
    </row>
    <row r="96" spans="1:13" ht="15.75">
      <c r="A96" s="59" t="s">
        <v>106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</row>
    <row r="97" spans="1:13" ht="42" customHeight="1">
      <c r="A97" s="68" t="s">
        <v>107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70"/>
    </row>
    <row r="98" ht="14.25" customHeight="1">
      <c r="A98" s="1"/>
    </row>
    <row r="99" spans="1:4" ht="19.5" customHeight="1">
      <c r="A99" s="5" t="s">
        <v>33</v>
      </c>
      <c r="B99" s="5"/>
      <c r="C99" s="5"/>
      <c r="D99" s="5"/>
    </row>
    <row r="100" spans="1:13" ht="69.75" customHeight="1">
      <c r="A100" s="93" t="s">
        <v>108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5"/>
    </row>
    <row r="101" spans="1:4" ht="29.25" customHeight="1">
      <c r="A101" s="55" t="s">
        <v>34</v>
      </c>
      <c r="B101" s="7"/>
      <c r="C101" s="7"/>
      <c r="D101" s="7"/>
    </row>
    <row r="102" spans="1:5" ht="15.75">
      <c r="A102" s="76" t="s">
        <v>57</v>
      </c>
      <c r="B102" s="76"/>
      <c r="C102" s="76"/>
      <c r="D102" s="76"/>
      <c r="E102" s="76"/>
    </row>
    <row r="103" spans="1:13" ht="15.75">
      <c r="A103" s="76"/>
      <c r="B103" s="76"/>
      <c r="C103" s="76"/>
      <c r="D103" s="76"/>
      <c r="E103" s="76"/>
      <c r="G103" s="77"/>
      <c r="H103" s="77"/>
      <c r="J103" s="66" t="s">
        <v>58</v>
      </c>
      <c r="K103" s="66"/>
      <c r="L103" s="66"/>
      <c r="M103" s="66"/>
    </row>
    <row r="104" spans="1:13" ht="15.75" customHeight="1">
      <c r="A104" s="8"/>
      <c r="B104" s="8"/>
      <c r="C104" s="8"/>
      <c r="D104" s="8"/>
      <c r="E104" s="8"/>
      <c r="J104" s="65" t="s">
        <v>22</v>
      </c>
      <c r="K104" s="65"/>
      <c r="L104" s="65"/>
      <c r="M104" s="65"/>
    </row>
    <row r="105" spans="1:13" ht="33.75" customHeight="1">
      <c r="A105" s="76" t="s">
        <v>59</v>
      </c>
      <c r="B105" s="76"/>
      <c r="C105" s="76"/>
      <c r="D105" s="76"/>
      <c r="E105" s="76"/>
      <c r="G105" s="77"/>
      <c r="H105" s="77"/>
      <c r="J105" s="67" t="s">
        <v>44</v>
      </c>
      <c r="K105" s="67"/>
      <c r="L105" s="67"/>
      <c r="M105" s="67"/>
    </row>
    <row r="106" spans="1:13" ht="39" customHeight="1">
      <c r="A106" s="76"/>
      <c r="B106" s="76"/>
      <c r="C106" s="76"/>
      <c r="D106" s="76"/>
      <c r="E106" s="76"/>
      <c r="J106" s="65" t="s">
        <v>22</v>
      </c>
      <c r="K106" s="65"/>
      <c r="L106" s="65"/>
      <c r="M106" s="65"/>
    </row>
  </sheetData>
  <sheetProtection/>
  <mergeCells count="84">
    <mergeCell ref="E12:J12"/>
    <mergeCell ref="L12:M12"/>
    <mergeCell ref="E13:J13"/>
    <mergeCell ref="B25:M25"/>
    <mergeCell ref="L8:M8"/>
    <mergeCell ref="E9:I9"/>
    <mergeCell ref="L9:M9"/>
    <mergeCell ref="E10:J10"/>
    <mergeCell ref="L10:M10"/>
    <mergeCell ref="B94:M94"/>
    <mergeCell ref="B85:M85"/>
    <mergeCell ref="B76:M76"/>
    <mergeCell ref="B67:M67"/>
    <mergeCell ref="E11:J11"/>
    <mergeCell ref="A100:M100"/>
    <mergeCell ref="D57:D58"/>
    <mergeCell ref="H57:J57"/>
    <mergeCell ref="A48:A49"/>
    <mergeCell ref="A68:M68"/>
    <mergeCell ref="J1:M4"/>
    <mergeCell ref="A12:A13"/>
    <mergeCell ref="B42:D42"/>
    <mergeCell ref="A32:A33"/>
    <mergeCell ref="E32:G32"/>
    <mergeCell ref="H32:J32"/>
    <mergeCell ref="B34:D34"/>
    <mergeCell ref="B35:D35"/>
    <mergeCell ref="B36:D36"/>
    <mergeCell ref="B38:D38"/>
    <mergeCell ref="A5:M5"/>
    <mergeCell ref="A6:M6"/>
    <mergeCell ref="A31:M31"/>
    <mergeCell ref="A8:A9"/>
    <mergeCell ref="A10:A11"/>
    <mergeCell ref="A14:M14"/>
    <mergeCell ref="B26:M26"/>
    <mergeCell ref="L13:M13"/>
    <mergeCell ref="E8:J8"/>
    <mergeCell ref="L11:M11"/>
    <mergeCell ref="X32:Z32"/>
    <mergeCell ref="B16:M16"/>
    <mergeCell ref="B17:M17"/>
    <mergeCell ref="B27:M27"/>
    <mergeCell ref="B32:D33"/>
    <mergeCell ref="B23:M23"/>
    <mergeCell ref="K32:M32"/>
    <mergeCell ref="B24:M24"/>
    <mergeCell ref="R32:T32"/>
    <mergeCell ref="E48:G48"/>
    <mergeCell ref="H48:J48"/>
    <mergeCell ref="B51:D51"/>
    <mergeCell ref="B53:D53"/>
    <mergeCell ref="K57:M57"/>
    <mergeCell ref="U32:W32"/>
    <mergeCell ref="A86:M86"/>
    <mergeCell ref="A95:M95"/>
    <mergeCell ref="A43:M43"/>
    <mergeCell ref="A46:M46"/>
    <mergeCell ref="B48:D49"/>
    <mergeCell ref="K48:M48"/>
    <mergeCell ref="A47:M47"/>
    <mergeCell ref="B44:D44"/>
    <mergeCell ref="B45:M45"/>
    <mergeCell ref="E57:G57"/>
    <mergeCell ref="J105:M105"/>
    <mergeCell ref="A97:M97"/>
    <mergeCell ref="A57:A58"/>
    <mergeCell ref="B57:B58"/>
    <mergeCell ref="C57:C58"/>
    <mergeCell ref="J106:M106"/>
    <mergeCell ref="A102:E103"/>
    <mergeCell ref="A105:E106"/>
    <mergeCell ref="G103:H103"/>
    <mergeCell ref="G105:H105"/>
    <mergeCell ref="A37:M37"/>
    <mergeCell ref="A39:M39"/>
    <mergeCell ref="A41:M41"/>
    <mergeCell ref="A96:M96"/>
    <mergeCell ref="B40:D40"/>
    <mergeCell ref="J104:M104"/>
    <mergeCell ref="J103:M103"/>
    <mergeCell ref="B50:D50"/>
    <mergeCell ref="B52:D52"/>
    <mergeCell ref="A77:M77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9" r:id="rId1"/>
  <rowBreaks count="2" manualBreakCount="2">
    <brk id="31" max="12" man="1"/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Лидия Соколенко</cp:lastModifiedBy>
  <cp:lastPrinted>2021-01-11T09:32:02Z</cp:lastPrinted>
  <dcterms:created xsi:type="dcterms:W3CDTF">2018-12-28T08:43:53Z</dcterms:created>
  <dcterms:modified xsi:type="dcterms:W3CDTF">2021-01-11T09:43:00Z</dcterms:modified>
  <cp:category/>
  <cp:version/>
  <cp:contentType/>
  <cp:contentStatus/>
</cp:coreProperties>
</file>