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4240" windowHeight="13320"/>
  </bookViews>
  <sheets>
    <sheet name="КПК1217310 травень" sheetId="3" r:id="rId1"/>
    <sheet name="КПК1217310" sheetId="2" r:id="rId2"/>
  </sheets>
  <definedNames>
    <definedName name="_xlnm.Print_Area" localSheetId="1">КПК1217310!$A$1:$BM$154</definedName>
    <definedName name="_xlnm.Print_Area" localSheetId="0">'КПК1217310 травень'!$A$1:$BM$154</definedName>
  </definedNames>
  <calcPr calcId="145621"/>
</workbook>
</file>

<file path=xl/calcChain.xml><?xml version="1.0" encoding="utf-8"?>
<calcChain xmlns="http://schemas.openxmlformats.org/spreadsheetml/2006/main">
  <c r="AW89" i="3" l="1"/>
  <c r="AW77" i="3"/>
  <c r="AJ69" i="3"/>
  <c r="AJ67" i="3"/>
  <c r="AK53" i="3"/>
  <c r="AK56" i="3" l="1"/>
  <c r="BE134" i="3" l="1"/>
  <c r="AW122" i="3"/>
  <c r="BE122" i="3" s="1"/>
  <c r="BE110" i="3"/>
  <c r="BE98" i="3" l="1"/>
  <c r="BE97" i="3"/>
  <c r="AW81" i="3"/>
  <c r="AW114" i="3" s="1"/>
  <c r="AR67" i="3" l="1"/>
  <c r="AS56" i="3"/>
  <c r="BE133" i="3"/>
  <c r="BE132" i="3"/>
  <c r="BE131" i="3"/>
  <c r="BE130" i="3"/>
  <c r="BE129" i="3"/>
  <c r="BE128" i="3"/>
  <c r="BE127" i="3"/>
  <c r="BE126" i="3"/>
  <c r="BE125" i="3"/>
  <c r="BE124" i="3"/>
  <c r="BE121" i="3"/>
  <c r="BE120" i="3"/>
  <c r="BE117" i="3"/>
  <c r="BE116" i="3"/>
  <c r="BE115" i="3"/>
  <c r="BE114" i="3"/>
  <c r="BE109" i="3"/>
  <c r="BE108" i="3"/>
  <c r="BE107" i="3"/>
  <c r="BE106" i="3"/>
  <c r="BE105" i="3"/>
  <c r="BE104" i="3"/>
  <c r="BE103" i="3"/>
  <c r="BE102" i="3"/>
  <c r="AW101" i="3"/>
  <c r="BE101" i="3" s="1"/>
  <c r="BE100" i="3"/>
  <c r="BE96" i="3"/>
  <c r="BE95" i="3"/>
  <c r="BE94" i="3"/>
  <c r="BE93" i="3"/>
  <c r="BE92" i="3"/>
  <c r="AW91" i="3"/>
  <c r="BE91" i="3" s="1"/>
  <c r="BE90" i="3"/>
  <c r="BE88" i="3"/>
  <c r="BE87" i="3"/>
  <c r="BE86" i="3"/>
  <c r="BE85" i="3"/>
  <c r="BE84" i="3"/>
  <c r="BE83" i="3"/>
  <c r="BE82" i="3"/>
  <c r="BE81" i="3"/>
  <c r="AW80" i="3"/>
  <c r="BE80" i="3" s="1"/>
  <c r="BE79" i="3"/>
  <c r="BE78" i="3"/>
  <c r="AW112" i="3"/>
  <c r="BE112" i="3" s="1"/>
  <c r="AR69" i="3"/>
  <c r="AR68" i="3"/>
  <c r="AK58" i="3"/>
  <c r="AS58" i="3" s="1"/>
  <c r="AS57" i="3"/>
  <c r="AS55" i="3"/>
  <c r="AS54" i="3"/>
  <c r="AS53" i="3"/>
  <c r="BE89" i="3" l="1"/>
  <c r="AK59" i="3"/>
  <c r="AW118" i="3"/>
  <c r="BE118" i="3" s="1"/>
  <c r="AJ70" i="3"/>
  <c r="AR70" i="3" s="1"/>
  <c r="BE77" i="3"/>
  <c r="AW113" i="3"/>
  <c r="BE113" i="3" s="1"/>
  <c r="AW119" i="3"/>
  <c r="BE119" i="3" s="1"/>
  <c r="AS59" i="3" l="1"/>
  <c r="I22" i="3"/>
  <c r="U21" i="3" s="1"/>
  <c r="AW99" i="2"/>
  <c r="AW110" i="2" s="1"/>
  <c r="AW80" i="2"/>
  <c r="AW89" i="2"/>
  <c r="AW115" i="2" s="1"/>
  <c r="AK53" i="2" l="1"/>
  <c r="AK58" i="2"/>
  <c r="AW91" i="2" l="1"/>
  <c r="AW116" i="2" s="1"/>
  <c r="AW77" i="2"/>
  <c r="AW109" i="2" s="1"/>
  <c r="AJ69" i="2"/>
  <c r="BE129" i="2" l="1"/>
  <c r="BE128" i="2"/>
  <c r="BE127" i="2"/>
  <c r="BE126" i="2"/>
  <c r="BE125" i="2"/>
  <c r="BE124" i="2"/>
  <c r="BE123" i="2"/>
  <c r="BE122" i="2"/>
  <c r="BE121" i="2"/>
  <c r="BE120" i="2"/>
  <c r="BE118" i="2"/>
  <c r="BE117" i="2"/>
  <c r="BE116" i="2"/>
  <c r="BE115" i="2"/>
  <c r="BE114" i="2"/>
  <c r="BE113" i="2"/>
  <c r="BE112" i="2"/>
  <c r="BE111" i="2"/>
  <c r="BE110" i="2"/>
  <c r="BE109" i="2"/>
  <c r="BE107" i="2"/>
  <c r="BE106" i="2"/>
  <c r="BE105" i="2"/>
  <c r="BE104" i="2"/>
  <c r="BE103" i="2"/>
  <c r="BE102" i="2"/>
  <c r="BE101" i="2"/>
  <c r="BE100" i="2"/>
  <c r="BE99" i="2"/>
  <c r="BE98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AR70" i="2"/>
  <c r="AR69" i="2"/>
  <c r="AR68" i="2"/>
  <c r="AR67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<sst xmlns="http://schemas.openxmlformats.org/spreadsheetml/2006/main" count="587" uniqueCount="182">
  <si>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</si>
  <si>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</si>
  <si>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</si>
  <si>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</si>
  <si>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</si>
  <si>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</si>
  <si>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</si>
  <si>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</si>
  <si>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</si>
  <si>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</si>
  <si>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</si>
  <si>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</si>
  <si>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</si>
  <si>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</si>
  <si>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</si>
  <si>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</si>
  <si>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</si>
  <si>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</si>
  <si>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</si>
  <si>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</si>
  <si>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</si>
  <si>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</si>
  <si>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</si>
  <si>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</si>
  <si>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</si>
  <si>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</si>
  <si>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</si>
  <si>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</si>
  <si>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</si>
  <si>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</si>
  <si>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</si>
  <si>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</si>
  <si>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</si>
  <si>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</si>
  <si>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</si>
  <si>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</si>
  <si>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</si>
  <si>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</si>
  <si>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</si>
  <si>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</si>
  <si>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</si>
  <si>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</si>
  <si>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</si>
  <si>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</si>
  <si>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</si>
  <si>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</si>
  <si>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</si>
  <si>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</si>
  <si>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</si>
  <si>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</si>
  <si>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</si>
  <si>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</si>
  <si>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</si>
  <si>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</si>
  <si>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</si>
  <si>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</si>
  <si>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</si>
  <si>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</si>
  <si>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</si>
  <si>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</si>
  <si>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</si>
  <si>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</si>
  <si>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</si>
  <si>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</si>
  <si>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</si>
  <si>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пуктів</t>
  </si>
  <si>
    <t>Забезпечення експлуатації та технічного обслуговування житлового фонду</t>
  </si>
  <si>
    <t>Забезпечення функціонування об`єктів транспортної інфраструктури</t>
  </si>
  <si>
    <t>Забезпечення функціонування мереж, об`єктів зовнішнього освітлення</t>
  </si>
  <si>
    <t>Забезпечення функціонування інших об`єктів (елементів) благоустрою</t>
  </si>
  <si>
    <t>Забезпечення функціонування світлофорних об`єктів</t>
  </si>
  <si>
    <t>Забезпечення проведення капітального ремонту ліфтів у багатоквартирних будинках.</t>
  </si>
  <si>
    <t>Функціонування мереж, об'єктів зовнішнього освітлення</t>
  </si>
  <si>
    <t>Функціонування світлофорних об'єктів</t>
  </si>
  <si>
    <t>Функціонування інших об'єктів (елементів) благоустрою</t>
  </si>
  <si>
    <t>Виконання капітального ремонту ліфтів у багатоквартирних житлових будинках</t>
  </si>
  <si>
    <t>Експлуатація та технічне обслуговування житлового фонду</t>
  </si>
  <si>
    <t>Функціонування об'єктів транспортної інфраструктури</t>
  </si>
  <si>
    <t>УСЬОГО</t>
  </si>
  <si>
    <t>Програма розвитку та утримання житлово-комунального господарства міста на період 2017 - 2022 років</t>
  </si>
  <si>
    <t>Програма розвитку та утримання об'єктів (елементів) благоустрою м. Кривого Рогу на період 2017-2022 років</t>
  </si>
  <si>
    <t>Програма розвитку та безпеки дорожнього руху в місті Кривому Розі на період 2013-2020 років</t>
  </si>
  <si>
    <t>затрат</t>
  </si>
  <si>
    <t>Обсяг видатків, передбачених на капітальний ремонт мереж зовнішнього освітлення</t>
  </si>
  <si>
    <t>грн.</t>
  </si>
  <si>
    <t>Кількість об’єктів мереж зовнішнього освітлення, які необхідно капітально відремонтувати</t>
  </si>
  <si>
    <t>од.</t>
  </si>
  <si>
    <t>Дефектні акти, ПКД</t>
  </si>
  <si>
    <t>Обсяг видатків, передбачених на капітальний ремонт контейнерних майданчиків</t>
  </si>
  <si>
    <t>Кількість контейнерних майданчиків, які потребують капітального ремонту</t>
  </si>
  <si>
    <t>Розрахунок, ПКД</t>
  </si>
  <si>
    <t>Обсяг видатків, передбачених  на капітальний ремонт (парків і скверів, тощо)</t>
  </si>
  <si>
    <t>Кількість парків та скверів, в яких необхідно провести капітальний ремонт</t>
  </si>
  <si>
    <t>Проєктно-кошторисна документація, акти обстеження</t>
  </si>
  <si>
    <t>Видатки на будівництво світлофорних об`єктів</t>
  </si>
  <si>
    <t>Кількість світлофорних об’єктів, які необхідно побудувати</t>
  </si>
  <si>
    <t>Припис ДАІ, Рішення районної у місті ради</t>
  </si>
  <si>
    <t>Видатки на будівництво мереж зовнішнього освітлення</t>
  </si>
  <si>
    <t>Кількість об’єктів мереж зовнішнього освітлення, які необхідно побудувати</t>
  </si>
  <si>
    <t>Технічний звіт, ПКД, звернення громадян</t>
  </si>
  <si>
    <t>Обсяг видатків на будівництво інженерних мереж (електропостачання, водопостачання та водовідведення) з облаштуванням місця встановлення туалетів модульного типу</t>
  </si>
  <si>
    <t>Кількість туалетів модульного типу, для облаштування яких необхідно здійснити будівництво інженерних мереж (електропостачання, водопостачання та водовідведення)</t>
  </si>
  <si>
    <t>Звернення, ПКД</t>
  </si>
  <si>
    <t>Обсяг видатків, передбачених на капітальний ремонт ліфтів</t>
  </si>
  <si>
    <t>Кількість ліфтів, що потребують капітального ремонту</t>
  </si>
  <si>
    <t>Проєктно-кошторисна документація</t>
  </si>
  <si>
    <t>Обсяг видатків, передбачених на капітальний ремонт мостів та шляхопроводів</t>
  </si>
  <si>
    <t>Кількість мостів, на яких необхідно провести капітальний ремонт</t>
  </si>
  <si>
    <t>Акти обстеження, ПКД</t>
  </si>
  <si>
    <t>Обсяг видатків передбачених на капітальний ремонт житлового фонду, у тому числі гуртожитки</t>
  </si>
  <si>
    <t>Кількість будинків, що потребують капітального ремонту</t>
  </si>
  <si>
    <t>Експертні висновки, акти обстеження, ПКД</t>
  </si>
  <si>
    <t>Обсяг видатків, передбачених на капітальний ремонт автошляхів міста</t>
  </si>
  <si>
    <t>Кількість об"єктів, на які необхідно розробка, проєктно-кошторисної документації та проходження експертизи для виконання капітального ремонту автошляхів</t>
  </si>
  <si>
    <t>Звернення громадян</t>
  </si>
  <si>
    <t>продукту</t>
  </si>
  <si>
    <t>Кількість об’єктів зовнішнього освітлення, на яких заплановано провести капітальний ремонт</t>
  </si>
  <si>
    <t>Кількість контейнерних майданчиків, які планується капітально відремонтувати</t>
  </si>
  <si>
    <t>Розрахунок</t>
  </si>
  <si>
    <t>Кількість парків та скверів, в яких планується провести капітальний ремонт</t>
  </si>
  <si>
    <t>Кількість світлофорних об’єктів, які планується побудувати</t>
  </si>
  <si>
    <t>Кількість об’єктів мереж зовнішнього освітлення , які планується  побудувати</t>
  </si>
  <si>
    <t>Кількість туалетів модульного типу, для облаштування яких планується будівництво інженерних мереж (електропостачання, водопостачання та водовідведення)</t>
  </si>
  <si>
    <t>ПКД</t>
  </si>
  <si>
    <t>Кількість ліфтів, капітальний ремонт яких планується виконати</t>
  </si>
  <si>
    <t>Кількість мостів, які планується капітально відремонтувати</t>
  </si>
  <si>
    <t>Кількість будинків, на яких планується виконати капітальний ремонт</t>
  </si>
  <si>
    <t>Кількість об`єктів, на які планується розробка проектно-кошторисної документації та проходження експертизи для виконання капітального ремонту автошляхів</t>
  </si>
  <si>
    <t>ефективності</t>
  </si>
  <si>
    <t>Середня вартість капітального ремонту 1 об`єкту зовнішнього освітлення</t>
  </si>
  <si>
    <t>Середня вартість капітального ремонту 1 контейнерного майданчику</t>
  </si>
  <si>
    <t>Середня вартість  капітального ремонту 1 парку, скверу</t>
  </si>
  <si>
    <t>Середня вартість будівництва 1 світлофорного обєкту</t>
  </si>
  <si>
    <t>Середня вартість будівництва 1 об`єкта мереж зовнішнього освітлення</t>
  </si>
  <si>
    <t>Середні витрати на будівництво інженерних мереж ( електропостачання, водопостачання та водовідведення) з облаштуванням  місця встановлення 1 туалету модульного типу</t>
  </si>
  <si>
    <t>Середня вартість капітального ремонту 1 ліфта</t>
  </si>
  <si>
    <t>Середня вартість капітального ремонту 1 мосту</t>
  </si>
  <si>
    <t>Середня вартість капітального ремонту 1 будинку</t>
  </si>
  <si>
    <t>Середня вартість розробки 1 проектно-кошторисної документації та проходження експертизи для виконання капітального ремонту автошляхів</t>
  </si>
  <si>
    <t>якості</t>
  </si>
  <si>
    <t>Питома вага кількості об`єктів зовнішнього освітлення, на яких планується провести капітальний ремонт, до кількості об`єктів зовнішнього освітлення, на яких необхідно провести капітальний ремонт</t>
  </si>
  <si>
    <t>відс.</t>
  </si>
  <si>
    <t>Питома вага кількості контейнерних майданчиків, які планується капітально відремонтувати до кількості контейнерних майданчиків, які потребують капітального ремонту</t>
  </si>
  <si>
    <t>Питома вага кількості парків та скверів, в яких планується проведення капітального ремонту, до кількості парків та скверів, в яких необхідно провести капітальний ремонт</t>
  </si>
  <si>
    <t>Питома вага кількості світлофорних об`єктів, що планується побудувати до кількості світлофорних об`єктів, що необхідно побудувати</t>
  </si>
  <si>
    <t>Питома вага кількості об`єктів мереж зовнішнього освітлення, які планується побудувати до кількості об`єктів мереж зовнішнього освітлення, які необхідно побудувати</t>
  </si>
  <si>
    <t>Рівень готовності будівництва інженерних мереж (електропостачання, водопостачання та водовідведення) з облаштуванням місця встановлення туалетів модульного типу, що планується побудувати до кількості яких необхідно побудувати</t>
  </si>
  <si>
    <t>Питома вага кількості ліфтів, на яких планується проведення капітального ремонту до кількості ліфтів, що потребує капітального ремонту</t>
  </si>
  <si>
    <t>Питома вага кількості мостів, на яких планується провести капітальний  ремонт, до кількості мостів, на яких необхідно провести капітальний ремонт</t>
  </si>
  <si>
    <t>Питома вага кількості будинків, на яких планується проведення капітального ремонту до кількості будинків, що потребує капітального ремонту</t>
  </si>
  <si>
    <t>Питома вага кількості автошляхів, на яких планується провести проєктно-кошторисну документацію, проходження  експертизи на капітальний ремонт до кількості яка потребує проведення проєктно-кошторисної документації та проходження ексертизи</t>
  </si>
  <si>
    <t>Забезпечення розвитку інфраструктури території міста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</si>
  <si>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</si>
  <si>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</si>
  <si>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</si>
  <si>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</si>
  <si>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</si>
  <si>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</si>
  <si>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І.О. Карий</t>
  </si>
  <si>
    <t>А.Є. Осіюк</t>
  </si>
  <si>
    <t>03364234</t>
  </si>
  <si>
    <t>04205100000</t>
  </si>
  <si>
    <t>бюджетної програми місцевого бюджету на 2020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</si>
  <si>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</si>
  <si>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</si>
  <si>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</si>
  <si>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</si>
  <si>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</si>
  <si>
    <t>Рішення Криворізької міської ради «Про міський бюджет міста Кривого Рогу на 2020 рік» від 24.12.2019 №4310, зі змінами.</t>
  </si>
  <si>
    <t>Герасімов О.І.</t>
  </si>
  <si>
    <t>Степанюк Н.М.</t>
  </si>
  <si>
    <t>Гринько М.І.</t>
  </si>
  <si>
    <t>Сереженко С.М.</t>
  </si>
  <si>
    <r>
      <t>Конституція України;_x000D__x000D_
Бюджетний кодекс України;_x000D__x000D_
Закон України «Про Державний бюджет на 2020 рік»;_x000D__x000D_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18.03.2020р. №</t>
    </r>
    <r>
      <rPr>
        <b/>
        <sz val="12"/>
        <color rgb="FFFF0000"/>
        <rFont val="Times New Roman"/>
        <family val="1"/>
        <charset val="204"/>
      </rPr>
      <t>4517</t>
    </r>
    <r>
      <rPr>
        <b/>
        <sz val="12"/>
        <rFont val="Times New Roman"/>
        <family val="1"/>
        <charset val="204"/>
      </rPr>
      <t>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від 26.02.2020р. №4531._x000D_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26.02.2020р. №4532.</t>
    </r>
  </si>
  <si>
    <t>Кількість парків та скверів, щодо яких необхідно провести реконструкцію, в тому числі розроблення проєктно-кошторисної документації</t>
  </si>
  <si>
    <t>Обсяг видатків, передбачених  на реконструкцію парків і скверів, в тому числі розроблення проєктно-кошторисної документації</t>
  </si>
  <si>
    <t>Кількість парків та скверів, щодо яких планується провести реконструкцію, в тому числі розроблення проєктно-кошторисної документації</t>
  </si>
  <si>
    <t>Питома вага кількості парків та скверів, щодо яких планується провести реконструкцію, в тому числі розроблення проєктно-кошторисної документації, до кількості парків та скверів, щодо яких необхідно провести реконструкцію, в тому числі розроблення проєктно-кошторисної документації</t>
  </si>
  <si>
    <t>Середні витрати на реконструкцію, в тому числі розроблення проєктно-кошторисної документації на 1 парк</t>
  </si>
  <si>
    <t>ЗУ "Про благоустрій населених пунктів" від 06.09.2005р. №2807-IV, зі змінами, дані бухгалтерського обліку</t>
  </si>
  <si>
    <t>Конституція України;_x000D__x000D_
Бюджетний кодекс України;_x000D__x000D_
Закон України «Про Державний бюджет Україна на  2020 рік» від 14.11.2019р. №294-IX, зі змінами;_x000D__x000D_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27.05.2020р. №4736;_x000D__x000D_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від 26.02.2020р. №4531._x000D_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27.05.2020р. №4745.</t>
  </si>
  <si>
    <r>
      <rPr>
        <u/>
        <sz val="10"/>
        <rFont val="Times New Roman"/>
        <family val="1"/>
        <charset val="204"/>
      </rPr>
      <t>від 01.06.2020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135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</si>
</sst>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/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9"/>
  <sheetViews>
    <sheetView tabSelected="1" view="pageBreakPreview" topLeftCell="A62" zoomScaleNormal="100" zoomScaleSheetLayoutView="100" workbookViewId="0">
      <selection activeCell="BV77" sqref="BV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3" width="3" style="1" customWidth="1"/>
    <col min="74" max="74" width="10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66" t="s">
        <v>37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21.75" customHeight="1" x14ac:dyDescent="0.2">
      <c r="AO4" s="68" t="s">
        <v>153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69" t="s">
        <v>22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5.95" customHeight="1" x14ac:dyDescent="0.2">
      <c r="AO7" s="60" t="s">
        <v>181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9" spans="1:77" ht="15.75" customHeight="1" x14ac:dyDescent="0.2">
      <c r="A9" s="61" t="s">
        <v>23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77" ht="15.75" customHeight="1" x14ac:dyDescent="0.2">
      <c r="A10" s="61" t="s">
        <v>162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6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77" customFormat="1" ht="14.25" customHeight="1" x14ac:dyDescent="0.2">
      <c r="A12" s="25" t="s">
        <v>55</v>
      </c>
      <c r="B12" s="62" t="s">
        <v>152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4"/>
      <c r="N12" s="64" t="s">
        <v>154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62" t="s">
        <v>160</v>
      </c>
      <c r="AV12" s="63"/>
      <c r="AW12" s="63"/>
      <c r="AX12" s="63"/>
      <c r="AY12" s="63"/>
      <c r="AZ12" s="63"/>
      <c r="BA12" s="63"/>
      <c r="BB12" s="6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1" t="s">
        <v>58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3"/>
      <c r="N13" s="72" t="s">
        <v>64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3"/>
      <c r="AU13" s="71" t="s">
        <v>57</v>
      </c>
      <c r="AV13" s="71"/>
      <c r="AW13" s="71"/>
      <c r="AX13" s="71"/>
      <c r="AY13" s="71"/>
      <c r="AZ13" s="71"/>
      <c r="BA13" s="71"/>
      <c r="BB13" s="7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62" t="s">
        <v>165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4"/>
      <c r="N15" s="64" t="s">
        <v>154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62" t="s">
        <v>160</v>
      </c>
      <c r="AV15" s="63"/>
      <c r="AW15" s="63"/>
      <c r="AX15" s="63"/>
      <c r="AY15" s="63"/>
      <c r="AZ15" s="63"/>
      <c r="BA15" s="63"/>
      <c r="BB15" s="6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1" t="s">
        <v>58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3"/>
      <c r="N16" s="72" t="s">
        <v>63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3"/>
      <c r="AU16" s="71" t="s">
        <v>57</v>
      </c>
      <c r="AV16" s="71"/>
      <c r="AW16" s="71"/>
      <c r="AX16" s="71"/>
      <c r="AY16" s="71"/>
      <c r="AZ16" s="71"/>
      <c r="BA16" s="71"/>
      <c r="BB16" s="71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62" t="s">
        <v>163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N18" s="62" t="s">
        <v>166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"/>
      <c r="AA18" s="62" t="s">
        <v>167</v>
      </c>
      <c r="AB18" s="63"/>
      <c r="AC18" s="63"/>
      <c r="AD18" s="63"/>
      <c r="AE18" s="63"/>
      <c r="AF18" s="63"/>
      <c r="AG18" s="63"/>
      <c r="AH18" s="63"/>
      <c r="AI18" s="63"/>
      <c r="AJ18" s="26"/>
      <c r="AK18" s="73" t="s">
        <v>164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62" t="s">
        <v>161</v>
      </c>
      <c r="BF18" s="63"/>
      <c r="BG18" s="63"/>
      <c r="BH18" s="63"/>
      <c r="BI18" s="63"/>
      <c r="BJ18" s="63"/>
      <c r="BK18" s="63"/>
      <c r="BL18" s="6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1" t="s">
        <v>58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1" t="s">
        <v>59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8"/>
      <c r="AA19" s="80" t="s">
        <v>60</v>
      </c>
      <c r="AB19" s="80"/>
      <c r="AC19" s="80"/>
      <c r="AD19" s="80"/>
      <c r="AE19" s="80"/>
      <c r="AF19" s="80"/>
      <c r="AG19" s="80"/>
      <c r="AH19" s="80"/>
      <c r="AI19" s="80"/>
      <c r="AJ19" s="28"/>
      <c r="AK19" s="81" t="s">
        <v>61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8"/>
      <c r="BE19" s="71" t="s">
        <v>62</v>
      </c>
      <c r="BF19" s="71"/>
      <c r="BG19" s="71"/>
      <c r="BH19" s="71"/>
      <c r="BI19" s="71"/>
      <c r="BJ19" s="71"/>
      <c r="BK19" s="71"/>
      <c r="BL19" s="71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4" t="s">
        <v>52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f>I22</f>
        <v>250175895</v>
      </c>
      <c r="V21" s="75"/>
      <c r="W21" s="75"/>
      <c r="X21" s="75"/>
      <c r="Y21" s="75"/>
      <c r="Z21" s="75"/>
      <c r="AA21" s="75"/>
      <c r="AB21" s="75"/>
      <c r="AC21" s="75"/>
      <c r="AD21" s="75"/>
      <c r="AE21" s="76" t="s">
        <v>53</v>
      </c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5">
        <v>0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7" t="s">
        <v>25</v>
      </c>
      <c r="BE21" s="77"/>
      <c r="BF21" s="77"/>
      <c r="BG21" s="77"/>
      <c r="BH21" s="77"/>
      <c r="BI21" s="77"/>
      <c r="BJ21" s="77"/>
      <c r="BK21" s="77"/>
      <c r="BL21" s="77"/>
    </row>
    <row r="22" spans="1:79" ht="24.95" customHeight="1" x14ac:dyDescent="0.2">
      <c r="A22" s="78" t="s">
        <v>24</v>
      </c>
      <c r="B22" s="78"/>
      <c r="C22" s="78"/>
      <c r="D22" s="78"/>
      <c r="E22" s="78"/>
      <c r="F22" s="78"/>
      <c r="G22" s="78"/>
      <c r="H22" s="78"/>
      <c r="I22" s="79">
        <f>AK59</f>
        <v>250175895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8" t="s">
        <v>26</v>
      </c>
      <c r="U22" s="78"/>
      <c r="V22" s="78"/>
      <c r="W22" s="78"/>
      <c r="X22" s="41"/>
      <c r="Y22" s="41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  <c r="AO22" s="43"/>
      <c r="AP22" s="43"/>
      <c r="AQ22" s="43"/>
      <c r="AR22" s="43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3"/>
      <c r="BE22" s="43"/>
      <c r="BF22" s="43"/>
      <c r="BG22" s="43"/>
      <c r="BH22" s="43"/>
      <c r="BI22" s="43"/>
      <c r="BJ22" s="44"/>
      <c r="BK22" s="44"/>
      <c r="BL22" s="44"/>
    </row>
    <row r="23" spans="1:79" ht="12.75" customHeight="1" x14ac:dyDescent="0.2">
      <c r="A23" s="45"/>
      <c r="B23" s="45"/>
      <c r="C23" s="45"/>
      <c r="D23" s="45"/>
      <c r="E23" s="45"/>
      <c r="F23" s="45"/>
      <c r="G23" s="45"/>
      <c r="H23" s="45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5"/>
      <c r="U23" s="45"/>
      <c r="V23" s="45"/>
      <c r="W23" s="45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3"/>
      <c r="BE23" s="43"/>
      <c r="BF23" s="43"/>
      <c r="BG23" s="43"/>
      <c r="BH23" s="43"/>
      <c r="BI23" s="43"/>
      <c r="BJ23" s="44"/>
      <c r="BK23" s="44"/>
      <c r="BL23" s="44"/>
    </row>
    <row r="24" spans="1:79" ht="15.75" customHeight="1" x14ac:dyDescent="0.2">
      <c r="A24" s="91" t="s">
        <v>39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306" customHeight="1" x14ac:dyDescent="0.2">
      <c r="A25" s="89" t="s">
        <v>180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5.75" customHeight="1" x14ac:dyDescent="0.2">
      <c r="A27" s="78" t="s">
        <v>38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79" ht="27.75" customHeight="1" x14ac:dyDescent="0.2">
      <c r="A28" s="92" t="s">
        <v>30</v>
      </c>
      <c r="B28" s="92"/>
      <c r="C28" s="92"/>
      <c r="D28" s="92"/>
      <c r="E28" s="92"/>
      <c r="F28" s="92"/>
      <c r="G28" s="93" t="s">
        <v>42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79" ht="15.75" hidden="1" x14ac:dyDescent="0.2">
      <c r="A29" s="96">
        <v>1</v>
      </c>
      <c r="B29" s="96"/>
      <c r="C29" s="96"/>
      <c r="D29" s="96"/>
      <c r="E29" s="96"/>
      <c r="F29" s="96"/>
      <c r="G29" s="93">
        <v>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0.5" hidden="1" customHeight="1" x14ac:dyDescent="0.2">
      <c r="A30" s="82" t="s">
        <v>35</v>
      </c>
      <c r="B30" s="82"/>
      <c r="C30" s="82"/>
      <c r="D30" s="82"/>
      <c r="E30" s="82"/>
      <c r="F30" s="82"/>
      <c r="G30" s="83" t="s">
        <v>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51</v>
      </c>
    </row>
    <row r="31" spans="1:79" ht="12.75" customHeight="1" x14ac:dyDescent="0.2">
      <c r="A31" s="82">
        <v>1</v>
      </c>
      <c r="B31" s="82"/>
      <c r="C31" s="82"/>
      <c r="D31" s="82"/>
      <c r="E31" s="82"/>
      <c r="F31" s="82"/>
      <c r="G31" s="86" t="s">
        <v>65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50</v>
      </c>
    </row>
    <row r="32" spans="1:79" ht="12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15.95" customHeight="1" x14ac:dyDescent="0.2">
      <c r="A33" s="78" t="s">
        <v>40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.95" customHeight="1" x14ac:dyDescent="0.2">
      <c r="A34" s="89" t="s">
        <v>151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2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5.75" customHeight="1" x14ac:dyDescent="0.2">
      <c r="A36" s="78" t="s">
        <v>41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27.75" customHeight="1" x14ac:dyDescent="0.2">
      <c r="A37" s="92" t="s">
        <v>30</v>
      </c>
      <c r="B37" s="92"/>
      <c r="C37" s="92"/>
      <c r="D37" s="92"/>
      <c r="E37" s="92"/>
      <c r="F37" s="92"/>
      <c r="G37" s="93" t="s">
        <v>27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79" ht="15.75" hidden="1" x14ac:dyDescent="0.2">
      <c r="A38" s="96">
        <v>1</v>
      </c>
      <c r="B38" s="96"/>
      <c r="C38" s="96"/>
      <c r="D38" s="96"/>
      <c r="E38" s="96"/>
      <c r="F38" s="96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0.5" hidden="1" customHeight="1" x14ac:dyDescent="0.2">
      <c r="A39" s="82" t="s">
        <v>8</v>
      </c>
      <c r="B39" s="82"/>
      <c r="C39" s="82"/>
      <c r="D39" s="82"/>
      <c r="E39" s="82"/>
      <c r="F39" s="82"/>
      <c r="G39" s="83" t="s">
        <v>9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13</v>
      </c>
    </row>
    <row r="40" spans="1:79" ht="12.75" customHeight="1" x14ac:dyDescent="0.2">
      <c r="A40" s="82">
        <v>1</v>
      </c>
      <c r="B40" s="82"/>
      <c r="C40" s="82"/>
      <c r="D40" s="82"/>
      <c r="E40" s="82"/>
      <c r="F40" s="82"/>
      <c r="G40" s="86" t="s">
        <v>66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14</v>
      </c>
    </row>
    <row r="41" spans="1:79" ht="12.75" customHeight="1" x14ac:dyDescent="0.2">
      <c r="A41" s="82">
        <v>2</v>
      </c>
      <c r="B41" s="82"/>
      <c r="C41" s="82"/>
      <c r="D41" s="82"/>
      <c r="E41" s="82"/>
      <c r="F41" s="82"/>
      <c r="G41" s="86" t="s">
        <v>67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</row>
    <row r="42" spans="1:79" ht="12.75" customHeight="1" x14ac:dyDescent="0.2">
      <c r="A42" s="82">
        <v>3</v>
      </c>
      <c r="B42" s="82"/>
      <c r="C42" s="82"/>
      <c r="D42" s="82"/>
      <c r="E42" s="82"/>
      <c r="F42" s="82"/>
      <c r="G42" s="86" t="s">
        <v>68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 x14ac:dyDescent="0.2">
      <c r="A43" s="82">
        <v>4</v>
      </c>
      <c r="B43" s="82"/>
      <c r="C43" s="82"/>
      <c r="D43" s="82"/>
      <c r="E43" s="82"/>
      <c r="F43" s="82"/>
      <c r="G43" s="86" t="s">
        <v>69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2.75" customHeight="1" x14ac:dyDescent="0.2">
      <c r="A44" s="82">
        <v>5</v>
      </c>
      <c r="B44" s="82"/>
      <c r="C44" s="82"/>
      <c r="D44" s="82"/>
      <c r="E44" s="82"/>
      <c r="F44" s="82"/>
      <c r="G44" s="86" t="s">
        <v>70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2.75" customHeight="1" x14ac:dyDescent="0.2">
      <c r="A45" s="82">
        <v>6</v>
      </c>
      <c r="B45" s="82"/>
      <c r="C45" s="82"/>
      <c r="D45" s="82"/>
      <c r="E45" s="82"/>
      <c r="F45" s="82"/>
      <c r="G45" s="86" t="s">
        <v>71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15.75" customHeight="1" x14ac:dyDescent="0.2">
      <c r="A47" s="78" t="s">
        <v>43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spans="1:79" ht="15.95" customHeight="1" x14ac:dyDescent="0.2">
      <c r="A49" s="96" t="s">
        <v>30</v>
      </c>
      <c r="B49" s="96"/>
      <c r="C49" s="96"/>
      <c r="D49" s="98" t="s">
        <v>28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96" t="s">
        <v>31</v>
      </c>
      <c r="AD49" s="96"/>
      <c r="AE49" s="96"/>
      <c r="AF49" s="96"/>
      <c r="AG49" s="96"/>
      <c r="AH49" s="96"/>
      <c r="AI49" s="96"/>
      <c r="AJ49" s="96"/>
      <c r="AK49" s="96" t="s">
        <v>32</v>
      </c>
      <c r="AL49" s="96"/>
      <c r="AM49" s="96"/>
      <c r="AN49" s="96"/>
      <c r="AO49" s="96"/>
      <c r="AP49" s="96"/>
      <c r="AQ49" s="96"/>
      <c r="AR49" s="96"/>
      <c r="AS49" s="96" t="s">
        <v>29</v>
      </c>
      <c r="AT49" s="96"/>
      <c r="AU49" s="96"/>
      <c r="AV49" s="96"/>
      <c r="AW49" s="96"/>
      <c r="AX49" s="96"/>
      <c r="AY49" s="96"/>
      <c r="AZ49" s="96"/>
      <c r="BA49" s="53"/>
      <c r="BB49" s="53"/>
      <c r="BC49" s="53"/>
      <c r="BD49" s="53"/>
      <c r="BE49" s="53"/>
      <c r="BF49" s="53"/>
      <c r="BG49" s="53"/>
      <c r="BH49" s="53"/>
      <c r="BI49" s="54"/>
      <c r="BJ49" s="54"/>
      <c r="BK49" s="54"/>
      <c r="BL49" s="54"/>
    </row>
    <row r="50" spans="1:79" ht="29.1" customHeight="1" x14ac:dyDescent="0.2">
      <c r="A50" s="96"/>
      <c r="B50" s="96"/>
      <c r="C50" s="96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53"/>
      <c r="BB50" s="53"/>
      <c r="BC50" s="53"/>
      <c r="BD50" s="53"/>
      <c r="BE50" s="53"/>
      <c r="BF50" s="53"/>
      <c r="BG50" s="53"/>
      <c r="BH50" s="53"/>
      <c r="BI50" s="54"/>
      <c r="BJ50" s="54"/>
      <c r="BK50" s="54"/>
      <c r="BL50" s="54"/>
    </row>
    <row r="51" spans="1:79" ht="15.75" x14ac:dyDescent="0.2">
      <c r="A51" s="96">
        <v>1</v>
      </c>
      <c r="B51" s="96"/>
      <c r="C51" s="96"/>
      <c r="D51" s="104">
        <v>2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96">
        <v>3</v>
      </c>
      <c r="AD51" s="96"/>
      <c r="AE51" s="96"/>
      <c r="AF51" s="96"/>
      <c r="AG51" s="96"/>
      <c r="AH51" s="96"/>
      <c r="AI51" s="96"/>
      <c r="AJ51" s="96"/>
      <c r="AK51" s="96">
        <v>4</v>
      </c>
      <c r="AL51" s="96"/>
      <c r="AM51" s="96"/>
      <c r="AN51" s="96"/>
      <c r="AO51" s="96"/>
      <c r="AP51" s="96"/>
      <c r="AQ51" s="96"/>
      <c r="AR51" s="96"/>
      <c r="AS51" s="96">
        <v>5</v>
      </c>
      <c r="AT51" s="96"/>
      <c r="AU51" s="96"/>
      <c r="AV51" s="96"/>
      <c r="AW51" s="96"/>
      <c r="AX51" s="96"/>
      <c r="AY51" s="96"/>
      <c r="AZ51" s="96"/>
      <c r="BA51" s="53"/>
      <c r="BB51" s="53"/>
      <c r="BC51" s="53"/>
      <c r="BD51" s="53"/>
      <c r="BE51" s="53"/>
      <c r="BF51" s="53"/>
      <c r="BG51" s="53"/>
      <c r="BH51" s="53"/>
      <c r="BI51" s="54"/>
      <c r="BJ51" s="54"/>
      <c r="BK51" s="54"/>
      <c r="BL51" s="54"/>
    </row>
    <row r="52" spans="1:79" s="4" customFormat="1" ht="12.75" hidden="1" customHeight="1" x14ac:dyDescent="0.2">
      <c r="A52" s="82" t="s">
        <v>8</v>
      </c>
      <c r="B52" s="82"/>
      <c r="C52" s="82"/>
      <c r="D52" s="107" t="s">
        <v>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 t="s">
        <v>10</v>
      </c>
      <c r="AD52" s="110"/>
      <c r="AE52" s="110"/>
      <c r="AF52" s="110"/>
      <c r="AG52" s="110"/>
      <c r="AH52" s="110"/>
      <c r="AI52" s="110"/>
      <c r="AJ52" s="110"/>
      <c r="AK52" s="110" t="s">
        <v>11</v>
      </c>
      <c r="AL52" s="110"/>
      <c r="AM52" s="110"/>
      <c r="AN52" s="110"/>
      <c r="AO52" s="110"/>
      <c r="AP52" s="110"/>
      <c r="AQ52" s="110"/>
      <c r="AR52" s="110"/>
      <c r="AS52" s="111" t="s">
        <v>12</v>
      </c>
      <c r="AT52" s="110"/>
      <c r="AU52" s="110"/>
      <c r="AV52" s="110"/>
      <c r="AW52" s="110"/>
      <c r="AX52" s="110"/>
      <c r="AY52" s="110"/>
      <c r="AZ52" s="110"/>
      <c r="BA52" s="55"/>
      <c r="BB52" s="56"/>
      <c r="BC52" s="56"/>
      <c r="BD52" s="56"/>
      <c r="BE52" s="56"/>
      <c r="BF52" s="56"/>
      <c r="BG52" s="56"/>
      <c r="BH52" s="56"/>
      <c r="BI52" s="57"/>
      <c r="BJ52" s="57"/>
      <c r="BK52" s="57"/>
      <c r="BL52" s="57"/>
      <c r="CA52" s="4" t="s">
        <v>15</v>
      </c>
    </row>
    <row r="53" spans="1:79" ht="12.75" customHeight="1" x14ac:dyDescent="0.2">
      <c r="A53" s="82">
        <v>1</v>
      </c>
      <c r="B53" s="82"/>
      <c r="C53" s="82"/>
      <c r="D53" s="86" t="s">
        <v>72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112">
        <v>0</v>
      </c>
      <c r="AD53" s="112"/>
      <c r="AE53" s="112"/>
      <c r="AF53" s="112"/>
      <c r="AG53" s="112"/>
      <c r="AH53" s="112"/>
      <c r="AI53" s="112"/>
      <c r="AJ53" s="112"/>
      <c r="AK53" s="112">
        <f>50000000-200000-1300000-1100000</f>
        <v>47400000</v>
      </c>
      <c r="AL53" s="112"/>
      <c r="AM53" s="112"/>
      <c r="AN53" s="112"/>
      <c r="AO53" s="112"/>
      <c r="AP53" s="112"/>
      <c r="AQ53" s="112"/>
      <c r="AR53" s="112"/>
      <c r="AS53" s="112">
        <f t="shared" ref="AS53:AS59" si="0">AC53+AK53</f>
        <v>47400000</v>
      </c>
      <c r="AT53" s="112"/>
      <c r="AU53" s="112"/>
      <c r="AV53" s="112"/>
      <c r="AW53" s="112"/>
      <c r="AX53" s="112"/>
      <c r="AY53" s="112"/>
      <c r="AZ53" s="112"/>
      <c r="BA53" s="58"/>
      <c r="BB53" s="58"/>
      <c r="BC53" s="58"/>
      <c r="BD53" s="58"/>
      <c r="BE53" s="58"/>
      <c r="BF53" s="58"/>
      <c r="BG53" s="58"/>
      <c r="BH53" s="58"/>
      <c r="BI53" s="54"/>
      <c r="BJ53" s="54"/>
      <c r="BK53" s="54"/>
      <c r="BL53" s="54"/>
      <c r="CA53" s="1" t="s">
        <v>16</v>
      </c>
    </row>
    <row r="54" spans="1:79" ht="12.75" customHeight="1" x14ac:dyDescent="0.2">
      <c r="A54" s="82">
        <v>2</v>
      </c>
      <c r="B54" s="82"/>
      <c r="C54" s="82"/>
      <c r="D54" s="86" t="s">
        <v>73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12">
        <v>0</v>
      </c>
      <c r="AD54" s="112"/>
      <c r="AE54" s="112"/>
      <c r="AF54" s="112"/>
      <c r="AG54" s="112"/>
      <c r="AH54" s="112"/>
      <c r="AI54" s="112"/>
      <c r="AJ54" s="112"/>
      <c r="AK54" s="112">
        <v>4000000</v>
      </c>
      <c r="AL54" s="112"/>
      <c r="AM54" s="112"/>
      <c r="AN54" s="112"/>
      <c r="AO54" s="112"/>
      <c r="AP54" s="112"/>
      <c r="AQ54" s="112"/>
      <c r="AR54" s="112"/>
      <c r="AS54" s="112">
        <f t="shared" si="0"/>
        <v>4000000</v>
      </c>
      <c r="AT54" s="112"/>
      <c r="AU54" s="112"/>
      <c r="AV54" s="112"/>
      <c r="AW54" s="112"/>
      <c r="AX54" s="112"/>
      <c r="AY54" s="112"/>
      <c r="AZ54" s="112"/>
      <c r="BA54" s="58"/>
      <c r="BB54" s="58"/>
      <c r="BC54" s="58"/>
      <c r="BD54" s="58"/>
      <c r="BE54" s="58"/>
      <c r="BF54" s="58"/>
      <c r="BG54" s="58"/>
      <c r="BH54" s="58"/>
      <c r="BI54" s="54"/>
      <c r="BJ54" s="54"/>
      <c r="BK54" s="54"/>
      <c r="BL54" s="54"/>
    </row>
    <row r="55" spans="1:79" ht="12.75" customHeight="1" x14ac:dyDescent="0.2">
      <c r="A55" s="82">
        <v>3</v>
      </c>
      <c r="B55" s="82"/>
      <c r="C55" s="82"/>
      <c r="D55" s="86" t="s">
        <v>74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12">
        <v>0</v>
      </c>
      <c r="AD55" s="112"/>
      <c r="AE55" s="112"/>
      <c r="AF55" s="112"/>
      <c r="AG55" s="112"/>
      <c r="AH55" s="112"/>
      <c r="AI55" s="112"/>
      <c r="AJ55" s="112"/>
      <c r="AK55" s="112">
        <v>22680000</v>
      </c>
      <c r="AL55" s="112"/>
      <c r="AM55" s="112"/>
      <c r="AN55" s="112"/>
      <c r="AO55" s="112"/>
      <c r="AP55" s="112"/>
      <c r="AQ55" s="112"/>
      <c r="AR55" s="112"/>
      <c r="AS55" s="112">
        <f t="shared" si="0"/>
        <v>22680000</v>
      </c>
      <c r="AT55" s="112"/>
      <c r="AU55" s="112"/>
      <c r="AV55" s="112"/>
      <c r="AW55" s="112"/>
      <c r="AX55" s="112"/>
      <c r="AY55" s="112"/>
      <c r="AZ55" s="112"/>
      <c r="BA55" s="58"/>
      <c r="BB55" s="58"/>
      <c r="BC55" s="58"/>
      <c r="BD55" s="58"/>
      <c r="BE55" s="58"/>
      <c r="BF55" s="58"/>
      <c r="BG55" s="58"/>
      <c r="BH55" s="58"/>
      <c r="BI55" s="54"/>
      <c r="BJ55" s="54"/>
      <c r="BK55" s="54"/>
      <c r="BL55" s="54"/>
    </row>
    <row r="56" spans="1:79" ht="12.75" customHeight="1" x14ac:dyDescent="0.2">
      <c r="A56" s="82">
        <v>4</v>
      </c>
      <c r="B56" s="82"/>
      <c r="C56" s="82"/>
      <c r="D56" s="86" t="s">
        <v>75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112">
        <v>0</v>
      </c>
      <c r="AD56" s="112"/>
      <c r="AE56" s="112"/>
      <c r="AF56" s="112"/>
      <c r="AG56" s="112"/>
      <c r="AH56" s="112"/>
      <c r="AI56" s="112"/>
      <c r="AJ56" s="112"/>
      <c r="AK56" s="112">
        <f>150000000-197960-115140</f>
        <v>149686900</v>
      </c>
      <c r="AL56" s="112"/>
      <c r="AM56" s="112"/>
      <c r="AN56" s="112"/>
      <c r="AO56" s="112"/>
      <c r="AP56" s="112"/>
      <c r="AQ56" s="112"/>
      <c r="AR56" s="112"/>
      <c r="AS56" s="112">
        <f t="shared" si="0"/>
        <v>149686900</v>
      </c>
      <c r="AT56" s="112"/>
      <c r="AU56" s="112"/>
      <c r="AV56" s="112"/>
      <c r="AW56" s="112"/>
      <c r="AX56" s="112"/>
      <c r="AY56" s="112"/>
      <c r="AZ56" s="112"/>
      <c r="BA56" s="58"/>
      <c r="BB56" s="58"/>
      <c r="BC56" s="58"/>
      <c r="BD56" s="58"/>
      <c r="BE56" s="58"/>
      <c r="BF56" s="58"/>
      <c r="BG56" s="58"/>
      <c r="BH56" s="58"/>
      <c r="BI56" s="54"/>
      <c r="BJ56" s="54"/>
      <c r="BK56" s="54"/>
      <c r="BL56" s="54"/>
    </row>
    <row r="57" spans="1:79" ht="12.75" customHeight="1" x14ac:dyDescent="0.2">
      <c r="A57" s="82">
        <v>5</v>
      </c>
      <c r="B57" s="82"/>
      <c r="C57" s="82"/>
      <c r="D57" s="86" t="s">
        <v>76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112">
        <v>0</v>
      </c>
      <c r="AD57" s="112"/>
      <c r="AE57" s="112"/>
      <c r="AF57" s="112"/>
      <c r="AG57" s="112"/>
      <c r="AH57" s="112"/>
      <c r="AI57" s="112"/>
      <c r="AJ57" s="112"/>
      <c r="AK57" s="112">
        <v>8000000</v>
      </c>
      <c r="AL57" s="112"/>
      <c r="AM57" s="112"/>
      <c r="AN57" s="112"/>
      <c r="AO57" s="112"/>
      <c r="AP57" s="112"/>
      <c r="AQ57" s="112"/>
      <c r="AR57" s="112"/>
      <c r="AS57" s="112">
        <f t="shared" si="0"/>
        <v>8000000</v>
      </c>
      <c r="AT57" s="112"/>
      <c r="AU57" s="112"/>
      <c r="AV57" s="112"/>
      <c r="AW57" s="112"/>
      <c r="AX57" s="112"/>
      <c r="AY57" s="112"/>
      <c r="AZ57" s="112"/>
      <c r="BA57" s="58"/>
      <c r="BB57" s="58"/>
      <c r="BC57" s="58"/>
      <c r="BD57" s="58"/>
      <c r="BE57" s="58"/>
      <c r="BF57" s="58"/>
      <c r="BG57" s="58"/>
      <c r="BH57" s="58"/>
      <c r="BI57" s="54"/>
      <c r="BJ57" s="54"/>
      <c r="BK57" s="54"/>
      <c r="BL57" s="54"/>
    </row>
    <row r="58" spans="1:79" ht="12.75" customHeight="1" x14ac:dyDescent="0.2">
      <c r="A58" s="82">
        <v>6</v>
      </c>
      <c r="B58" s="82"/>
      <c r="C58" s="82"/>
      <c r="D58" s="86" t="s">
        <v>77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112">
        <v>0</v>
      </c>
      <c r="AD58" s="112"/>
      <c r="AE58" s="112"/>
      <c r="AF58" s="112"/>
      <c r="AG58" s="112"/>
      <c r="AH58" s="112"/>
      <c r="AI58" s="112"/>
      <c r="AJ58" s="112"/>
      <c r="AK58" s="112">
        <f>19408995-1000000</f>
        <v>18408995</v>
      </c>
      <c r="AL58" s="112"/>
      <c r="AM58" s="112"/>
      <c r="AN58" s="112"/>
      <c r="AO58" s="112"/>
      <c r="AP58" s="112"/>
      <c r="AQ58" s="112"/>
      <c r="AR58" s="112"/>
      <c r="AS58" s="112">
        <f t="shared" si="0"/>
        <v>18408995</v>
      </c>
      <c r="AT58" s="112"/>
      <c r="AU58" s="112"/>
      <c r="AV58" s="112"/>
      <c r="AW58" s="112"/>
      <c r="AX58" s="112"/>
      <c r="AY58" s="112"/>
      <c r="AZ58" s="112"/>
      <c r="BA58" s="58"/>
      <c r="BB58" s="58"/>
      <c r="BC58" s="58"/>
      <c r="BD58" s="58"/>
      <c r="BE58" s="58"/>
      <c r="BF58" s="58"/>
      <c r="BG58" s="58"/>
      <c r="BH58" s="58"/>
      <c r="BI58" s="54"/>
      <c r="BJ58" s="54"/>
      <c r="BK58" s="54"/>
      <c r="BL58" s="54"/>
    </row>
    <row r="59" spans="1:79" s="4" customFormat="1" x14ac:dyDescent="0.2">
      <c r="A59" s="113"/>
      <c r="B59" s="113"/>
      <c r="C59" s="113"/>
      <c r="D59" s="114" t="s">
        <v>78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6"/>
      <c r="AC59" s="117">
        <v>0</v>
      </c>
      <c r="AD59" s="117"/>
      <c r="AE59" s="117"/>
      <c r="AF59" s="117"/>
      <c r="AG59" s="117"/>
      <c r="AH59" s="117"/>
      <c r="AI59" s="117"/>
      <c r="AJ59" s="117"/>
      <c r="AK59" s="117">
        <f>AK53+AK54+AK55+AK56+AK57+AK58</f>
        <v>250175895</v>
      </c>
      <c r="AL59" s="117"/>
      <c r="AM59" s="117"/>
      <c r="AN59" s="117"/>
      <c r="AO59" s="117"/>
      <c r="AP59" s="117"/>
      <c r="AQ59" s="117"/>
      <c r="AR59" s="117"/>
      <c r="AS59" s="117">
        <f t="shared" si="0"/>
        <v>250175895</v>
      </c>
      <c r="AT59" s="117"/>
      <c r="AU59" s="117"/>
      <c r="AV59" s="117"/>
      <c r="AW59" s="117"/>
      <c r="AX59" s="117"/>
      <c r="AY59" s="117"/>
      <c r="AZ59" s="117"/>
      <c r="BA59" s="59"/>
      <c r="BB59" s="59"/>
      <c r="BC59" s="59"/>
      <c r="BD59" s="59"/>
      <c r="BE59" s="59"/>
      <c r="BF59" s="59"/>
      <c r="BG59" s="59"/>
      <c r="BH59" s="59"/>
      <c r="BI59" s="57"/>
      <c r="BJ59" s="57"/>
      <c r="BK59" s="57"/>
      <c r="BL59" s="57"/>
    </row>
    <row r="60" spans="1:79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91" t="s">
        <v>44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79" ht="15" customHeight="1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3" spans="1:79" ht="15.95" customHeight="1" x14ac:dyDescent="0.2">
      <c r="A63" s="96" t="s">
        <v>30</v>
      </c>
      <c r="B63" s="96"/>
      <c r="C63" s="96"/>
      <c r="D63" s="98" t="s">
        <v>36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  <c r="AB63" s="96" t="s">
        <v>31</v>
      </c>
      <c r="AC63" s="96"/>
      <c r="AD63" s="96"/>
      <c r="AE63" s="96"/>
      <c r="AF63" s="96"/>
      <c r="AG63" s="96"/>
      <c r="AH63" s="96"/>
      <c r="AI63" s="96"/>
      <c r="AJ63" s="96" t="s">
        <v>32</v>
      </c>
      <c r="AK63" s="96"/>
      <c r="AL63" s="96"/>
      <c r="AM63" s="96"/>
      <c r="AN63" s="96"/>
      <c r="AO63" s="96"/>
      <c r="AP63" s="96"/>
      <c r="AQ63" s="96"/>
      <c r="AR63" s="96" t="s">
        <v>29</v>
      </c>
      <c r="AS63" s="96"/>
      <c r="AT63" s="96"/>
      <c r="AU63" s="96"/>
      <c r="AV63" s="96"/>
      <c r="AW63" s="96"/>
      <c r="AX63" s="96"/>
      <c r="AY63" s="96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29.1" customHeight="1" x14ac:dyDescent="0.2">
      <c r="A64" s="96"/>
      <c r="B64" s="96"/>
      <c r="C64" s="96"/>
      <c r="D64" s="101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3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15.75" customHeight="1" x14ac:dyDescent="0.2">
      <c r="A65" s="96">
        <v>1</v>
      </c>
      <c r="B65" s="96"/>
      <c r="C65" s="96"/>
      <c r="D65" s="104">
        <v>2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6"/>
      <c r="AB65" s="96">
        <v>3</v>
      </c>
      <c r="AC65" s="96"/>
      <c r="AD65" s="96"/>
      <c r="AE65" s="96"/>
      <c r="AF65" s="96"/>
      <c r="AG65" s="96"/>
      <c r="AH65" s="96"/>
      <c r="AI65" s="96"/>
      <c r="AJ65" s="96">
        <v>4</v>
      </c>
      <c r="AK65" s="96"/>
      <c r="AL65" s="96"/>
      <c r="AM65" s="96"/>
      <c r="AN65" s="96"/>
      <c r="AO65" s="96"/>
      <c r="AP65" s="96"/>
      <c r="AQ65" s="96"/>
      <c r="AR65" s="96">
        <v>5</v>
      </c>
      <c r="AS65" s="96"/>
      <c r="AT65" s="96"/>
      <c r="AU65" s="96"/>
      <c r="AV65" s="96"/>
      <c r="AW65" s="96"/>
      <c r="AX65" s="96"/>
      <c r="AY65" s="96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2.75" hidden="1" customHeight="1" x14ac:dyDescent="0.2">
      <c r="A66" s="82" t="s">
        <v>8</v>
      </c>
      <c r="B66" s="82"/>
      <c r="C66" s="82"/>
      <c r="D66" s="83" t="s">
        <v>9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110" t="s">
        <v>10</v>
      </c>
      <c r="AC66" s="110"/>
      <c r="AD66" s="110"/>
      <c r="AE66" s="110"/>
      <c r="AF66" s="110"/>
      <c r="AG66" s="110"/>
      <c r="AH66" s="110"/>
      <c r="AI66" s="110"/>
      <c r="AJ66" s="110" t="s">
        <v>11</v>
      </c>
      <c r="AK66" s="110"/>
      <c r="AL66" s="110"/>
      <c r="AM66" s="110"/>
      <c r="AN66" s="110"/>
      <c r="AO66" s="110"/>
      <c r="AP66" s="110"/>
      <c r="AQ66" s="110"/>
      <c r="AR66" s="110" t="s">
        <v>12</v>
      </c>
      <c r="AS66" s="110"/>
      <c r="AT66" s="110"/>
      <c r="AU66" s="110"/>
      <c r="AV66" s="110"/>
      <c r="AW66" s="110"/>
      <c r="AX66" s="110"/>
      <c r="AY66" s="110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1" t="s">
        <v>17</v>
      </c>
    </row>
    <row r="67" spans="1:79" ht="25.5" customHeight="1" x14ac:dyDescent="0.2">
      <c r="A67" s="82">
        <v>1</v>
      </c>
      <c r="B67" s="82"/>
      <c r="C67" s="82"/>
      <c r="D67" s="86" t="s">
        <v>79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  <c r="AB67" s="112">
        <v>0</v>
      </c>
      <c r="AC67" s="112"/>
      <c r="AD67" s="112"/>
      <c r="AE67" s="112"/>
      <c r="AF67" s="112"/>
      <c r="AG67" s="112"/>
      <c r="AH67" s="112"/>
      <c r="AI67" s="112"/>
      <c r="AJ67" s="112">
        <f>173000000-197960-115140</f>
        <v>172686900</v>
      </c>
      <c r="AK67" s="112"/>
      <c r="AL67" s="112"/>
      <c r="AM67" s="112"/>
      <c r="AN67" s="112"/>
      <c r="AO67" s="112"/>
      <c r="AP67" s="112"/>
      <c r="AQ67" s="112"/>
      <c r="AR67" s="112">
        <f>AB67+AJ67</f>
        <v>172686900</v>
      </c>
      <c r="AS67" s="112"/>
      <c r="AT67" s="112"/>
      <c r="AU67" s="112"/>
      <c r="AV67" s="112"/>
      <c r="AW67" s="112"/>
      <c r="AX67" s="112"/>
      <c r="AY67" s="112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1" t="s">
        <v>18</v>
      </c>
    </row>
    <row r="68" spans="1:79" ht="25.5" customHeight="1" x14ac:dyDescent="0.2">
      <c r="A68" s="82">
        <v>2</v>
      </c>
      <c r="B68" s="82"/>
      <c r="C68" s="82"/>
      <c r="D68" s="86" t="s">
        <v>80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  <c r="AB68" s="112">
        <v>0</v>
      </c>
      <c r="AC68" s="112"/>
      <c r="AD68" s="112"/>
      <c r="AE68" s="112"/>
      <c r="AF68" s="112"/>
      <c r="AG68" s="112"/>
      <c r="AH68" s="112"/>
      <c r="AI68" s="112"/>
      <c r="AJ68" s="112">
        <v>7680000</v>
      </c>
      <c r="AK68" s="112"/>
      <c r="AL68" s="112"/>
      <c r="AM68" s="112"/>
      <c r="AN68" s="112"/>
      <c r="AO68" s="112"/>
      <c r="AP68" s="112"/>
      <c r="AQ68" s="112"/>
      <c r="AR68" s="112">
        <f>AB68+AJ68</f>
        <v>7680000</v>
      </c>
      <c r="AS68" s="112"/>
      <c r="AT68" s="112"/>
      <c r="AU68" s="112"/>
      <c r="AV68" s="112"/>
      <c r="AW68" s="112"/>
      <c r="AX68" s="112"/>
      <c r="AY68" s="112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 x14ac:dyDescent="0.2">
      <c r="A69" s="82">
        <v>3</v>
      </c>
      <c r="B69" s="82"/>
      <c r="C69" s="82"/>
      <c r="D69" s="86" t="s">
        <v>81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8"/>
      <c r="AB69" s="112">
        <v>0</v>
      </c>
      <c r="AC69" s="112"/>
      <c r="AD69" s="112"/>
      <c r="AE69" s="112"/>
      <c r="AF69" s="112"/>
      <c r="AG69" s="112"/>
      <c r="AH69" s="112"/>
      <c r="AI69" s="112"/>
      <c r="AJ69" s="112">
        <f>73408995-1200000-1300000-1100000</f>
        <v>69808995</v>
      </c>
      <c r="AK69" s="112"/>
      <c r="AL69" s="112"/>
      <c r="AM69" s="112"/>
      <c r="AN69" s="112"/>
      <c r="AO69" s="112"/>
      <c r="AP69" s="112"/>
      <c r="AQ69" s="112"/>
      <c r="AR69" s="112">
        <f>AB69+AJ69</f>
        <v>69808995</v>
      </c>
      <c r="AS69" s="112"/>
      <c r="AT69" s="112"/>
      <c r="AU69" s="112"/>
      <c r="AV69" s="112"/>
      <c r="AW69" s="112"/>
      <c r="AX69" s="112"/>
      <c r="AY69" s="112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s="4" customFormat="1" ht="12.75" customHeight="1" x14ac:dyDescent="0.2">
      <c r="A70" s="113"/>
      <c r="B70" s="113"/>
      <c r="C70" s="113"/>
      <c r="D70" s="114" t="s">
        <v>29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6"/>
      <c r="AB70" s="117">
        <v>0</v>
      </c>
      <c r="AC70" s="117"/>
      <c r="AD70" s="117"/>
      <c r="AE70" s="117"/>
      <c r="AF70" s="117"/>
      <c r="AG70" s="117"/>
      <c r="AH70" s="117"/>
      <c r="AI70" s="117"/>
      <c r="AJ70" s="117">
        <f>AJ67+AJ68+AJ69</f>
        <v>250175895</v>
      </c>
      <c r="AK70" s="117"/>
      <c r="AL70" s="117"/>
      <c r="AM70" s="117"/>
      <c r="AN70" s="117"/>
      <c r="AO70" s="117"/>
      <c r="AP70" s="117"/>
      <c r="AQ70" s="117"/>
      <c r="AR70" s="117">
        <f>AB70+AJ70</f>
        <v>250175895</v>
      </c>
      <c r="AS70" s="117"/>
      <c r="AT70" s="117"/>
      <c r="AU70" s="117"/>
      <c r="AV70" s="117"/>
      <c r="AW70" s="117"/>
      <c r="AX70" s="117"/>
      <c r="AY70" s="11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79" x14ac:dyDescent="0.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5.75" customHeight="1" x14ac:dyDescent="0.2">
      <c r="A72" s="78" t="s">
        <v>45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1:79" ht="30" customHeight="1" x14ac:dyDescent="0.2">
      <c r="A73" s="96" t="s">
        <v>30</v>
      </c>
      <c r="B73" s="96"/>
      <c r="C73" s="96"/>
      <c r="D73" s="96"/>
      <c r="E73" s="96"/>
      <c r="F73" s="96"/>
      <c r="G73" s="104" t="s">
        <v>46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6" t="s">
        <v>4</v>
      </c>
      <c r="AA73" s="96"/>
      <c r="AB73" s="96"/>
      <c r="AC73" s="96"/>
      <c r="AD73" s="96"/>
      <c r="AE73" s="96" t="s">
        <v>3</v>
      </c>
      <c r="AF73" s="96"/>
      <c r="AG73" s="96"/>
      <c r="AH73" s="96"/>
      <c r="AI73" s="96"/>
      <c r="AJ73" s="96"/>
      <c r="AK73" s="96"/>
      <c r="AL73" s="96"/>
      <c r="AM73" s="96"/>
      <c r="AN73" s="96"/>
      <c r="AO73" s="104" t="s">
        <v>31</v>
      </c>
      <c r="AP73" s="105"/>
      <c r="AQ73" s="105"/>
      <c r="AR73" s="105"/>
      <c r="AS73" s="105"/>
      <c r="AT73" s="105"/>
      <c r="AU73" s="105"/>
      <c r="AV73" s="106"/>
      <c r="AW73" s="104" t="s">
        <v>32</v>
      </c>
      <c r="AX73" s="105"/>
      <c r="AY73" s="105"/>
      <c r="AZ73" s="105"/>
      <c r="BA73" s="105"/>
      <c r="BB73" s="105"/>
      <c r="BC73" s="105"/>
      <c r="BD73" s="106"/>
      <c r="BE73" s="104" t="s">
        <v>29</v>
      </c>
      <c r="BF73" s="105"/>
      <c r="BG73" s="105"/>
      <c r="BH73" s="105"/>
      <c r="BI73" s="105"/>
      <c r="BJ73" s="105"/>
      <c r="BK73" s="105"/>
      <c r="BL73" s="106"/>
    </row>
    <row r="74" spans="1:79" ht="15.75" customHeight="1" x14ac:dyDescent="0.2">
      <c r="A74" s="96">
        <v>1</v>
      </c>
      <c r="B74" s="96"/>
      <c r="C74" s="96"/>
      <c r="D74" s="96"/>
      <c r="E74" s="96"/>
      <c r="F74" s="96"/>
      <c r="G74" s="104">
        <v>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6">
        <v>3</v>
      </c>
      <c r="AA74" s="96"/>
      <c r="AB74" s="96"/>
      <c r="AC74" s="96"/>
      <c r="AD74" s="96"/>
      <c r="AE74" s="96">
        <v>4</v>
      </c>
      <c r="AF74" s="96"/>
      <c r="AG74" s="96"/>
      <c r="AH74" s="96"/>
      <c r="AI74" s="96"/>
      <c r="AJ74" s="96"/>
      <c r="AK74" s="96"/>
      <c r="AL74" s="96"/>
      <c r="AM74" s="96"/>
      <c r="AN74" s="96"/>
      <c r="AO74" s="96">
        <v>5</v>
      </c>
      <c r="AP74" s="96"/>
      <c r="AQ74" s="96"/>
      <c r="AR74" s="96"/>
      <c r="AS74" s="96"/>
      <c r="AT74" s="96"/>
      <c r="AU74" s="96"/>
      <c r="AV74" s="96"/>
      <c r="AW74" s="96">
        <v>6</v>
      </c>
      <c r="AX74" s="96"/>
      <c r="AY74" s="96"/>
      <c r="AZ74" s="96"/>
      <c r="BA74" s="96"/>
      <c r="BB74" s="96"/>
      <c r="BC74" s="96"/>
      <c r="BD74" s="96"/>
      <c r="BE74" s="96">
        <v>7</v>
      </c>
      <c r="BF74" s="96"/>
      <c r="BG74" s="96"/>
      <c r="BH74" s="96"/>
      <c r="BI74" s="96"/>
      <c r="BJ74" s="96"/>
      <c r="BK74" s="96"/>
      <c r="BL74" s="96"/>
    </row>
    <row r="75" spans="1:79" ht="12.75" hidden="1" customHeight="1" x14ac:dyDescent="0.2">
      <c r="A75" s="82" t="s">
        <v>35</v>
      </c>
      <c r="B75" s="82"/>
      <c r="C75" s="82"/>
      <c r="D75" s="82"/>
      <c r="E75" s="82"/>
      <c r="F75" s="82"/>
      <c r="G75" s="83" t="s">
        <v>9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82" t="s">
        <v>21</v>
      </c>
      <c r="AA75" s="82"/>
      <c r="AB75" s="82"/>
      <c r="AC75" s="82"/>
      <c r="AD75" s="82"/>
      <c r="AE75" s="118" t="s">
        <v>34</v>
      </c>
      <c r="AF75" s="118"/>
      <c r="AG75" s="118"/>
      <c r="AH75" s="118"/>
      <c r="AI75" s="118"/>
      <c r="AJ75" s="118"/>
      <c r="AK75" s="118"/>
      <c r="AL75" s="118"/>
      <c r="AM75" s="118"/>
      <c r="AN75" s="83"/>
      <c r="AO75" s="110" t="s">
        <v>10</v>
      </c>
      <c r="AP75" s="110"/>
      <c r="AQ75" s="110"/>
      <c r="AR75" s="110"/>
      <c r="AS75" s="110"/>
      <c r="AT75" s="110"/>
      <c r="AU75" s="110"/>
      <c r="AV75" s="110"/>
      <c r="AW75" s="110" t="s">
        <v>33</v>
      </c>
      <c r="AX75" s="110"/>
      <c r="AY75" s="110"/>
      <c r="AZ75" s="110"/>
      <c r="BA75" s="110"/>
      <c r="BB75" s="110"/>
      <c r="BC75" s="110"/>
      <c r="BD75" s="110"/>
      <c r="BE75" s="110" t="s">
        <v>12</v>
      </c>
      <c r="BF75" s="110"/>
      <c r="BG75" s="110"/>
      <c r="BH75" s="110"/>
      <c r="BI75" s="110"/>
      <c r="BJ75" s="110"/>
      <c r="BK75" s="110"/>
      <c r="BL75" s="110"/>
      <c r="CA75" s="1" t="s">
        <v>19</v>
      </c>
    </row>
    <row r="76" spans="1:79" s="4" customFormat="1" ht="12.75" customHeight="1" x14ac:dyDescent="0.2">
      <c r="A76" s="113">
        <v>1</v>
      </c>
      <c r="B76" s="113"/>
      <c r="C76" s="113"/>
      <c r="D76" s="113"/>
      <c r="E76" s="113"/>
      <c r="F76" s="113"/>
      <c r="G76" s="123" t="s">
        <v>82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26"/>
      <c r="AA76" s="126"/>
      <c r="AB76" s="126"/>
      <c r="AC76" s="126"/>
      <c r="AD76" s="126"/>
      <c r="AE76" s="127"/>
      <c r="AF76" s="127"/>
      <c r="AG76" s="127"/>
      <c r="AH76" s="127"/>
      <c r="AI76" s="127"/>
      <c r="AJ76" s="127"/>
      <c r="AK76" s="127"/>
      <c r="AL76" s="127"/>
      <c r="AM76" s="127"/>
      <c r="AN76" s="128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CA76" s="4" t="s">
        <v>20</v>
      </c>
    </row>
    <row r="77" spans="1:79" ht="51" customHeight="1" x14ac:dyDescent="0.2">
      <c r="A77" s="82"/>
      <c r="B77" s="82"/>
      <c r="C77" s="82"/>
      <c r="D77" s="82"/>
      <c r="E77" s="82"/>
      <c r="F77" s="82"/>
      <c r="G77" s="120" t="s">
        <v>83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11" t="s">
        <v>84</v>
      </c>
      <c r="AA77" s="111"/>
      <c r="AB77" s="111"/>
      <c r="AC77" s="111"/>
      <c r="AD77" s="111"/>
      <c r="AE77" s="120" t="s">
        <v>168</v>
      </c>
      <c r="AF77" s="121"/>
      <c r="AG77" s="121"/>
      <c r="AH77" s="121"/>
      <c r="AI77" s="121"/>
      <c r="AJ77" s="121"/>
      <c r="AK77" s="121"/>
      <c r="AL77" s="121"/>
      <c r="AM77" s="121"/>
      <c r="AN77" s="122"/>
      <c r="AO77" s="112">
        <v>0</v>
      </c>
      <c r="AP77" s="112"/>
      <c r="AQ77" s="112"/>
      <c r="AR77" s="112"/>
      <c r="AS77" s="112"/>
      <c r="AT77" s="112"/>
      <c r="AU77" s="112"/>
      <c r="AV77" s="112"/>
      <c r="AW77" s="112">
        <f>45000000-200000-1300000-1100000</f>
        <v>42400000</v>
      </c>
      <c r="AX77" s="112"/>
      <c r="AY77" s="112"/>
      <c r="AZ77" s="112"/>
      <c r="BA77" s="112"/>
      <c r="BB77" s="112"/>
      <c r="BC77" s="112"/>
      <c r="BD77" s="112"/>
      <c r="BE77" s="112">
        <f t="shared" ref="BE77:BE96" si="1">AO77+AW77</f>
        <v>42400000</v>
      </c>
      <c r="BF77" s="112"/>
      <c r="BG77" s="112"/>
      <c r="BH77" s="112"/>
      <c r="BI77" s="112"/>
      <c r="BJ77" s="112"/>
      <c r="BK77" s="112"/>
      <c r="BL77" s="112"/>
      <c r="BV77" s="40"/>
    </row>
    <row r="78" spans="1:79" ht="25.5" customHeight="1" x14ac:dyDescent="0.2">
      <c r="A78" s="82"/>
      <c r="B78" s="82"/>
      <c r="C78" s="82"/>
      <c r="D78" s="82"/>
      <c r="E78" s="82"/>
      <c r="F78" s="82"/>
      <c r="G78" s="120" t="s">
        <v>85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11" t="s">
        <v>86</v>
      </c>
      <c r="AA78" s="111"/>
      <c r="AB78" s="111"/>
      <c r="AC78" s="111"/>
      <c r="AD78" s="111"/>
      <c r="AE78" s="120" t="s">
        <v>87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112">
        <v>0</v>
      </c>
      <c r="AP78" s="112"/>
      <c r="AQ78" s="112"/>
      <c r="AR78" s="112"/>
      <c r="AS78" s="112"/>
      <c r="AT78" s="112"/>
      <c r="AU78" s="112"/>
      <c r="AV78" s="112"/>
      <c r="AW78" s="112">
        <v>12</v>
      </c>
      <c r="AX78" s="112"/>
      <c r="AY78" s="112"/>
      <c r="AZ78" s="112"/>
      <c r="BA78" s="112"/>
      <c r="BB78" s="112"/>
      <c r="BC78" s="112"/>
      <c r="BD78" s="112"/>
      <c r="BE78" s="112">
        <f t="shared" si="1"/>
        <v>12</v>
      </c>
      <c r="BF78" s="112"/>
      <c r="BG78" s="112"/>
      <c r="BH78" s="112"/>
      <c r="BI78" s="112"/>
      <c r="BJ78" s="112"/>
      <c r="BK78" s="112"/>
      <c r="BL78" s="112"/>
    </row>
    <row r="79" spans="1:79" ht="51" customHeight="1" x14ac:dyDescent="0.2">
      <c r="A79" s="82"/>
      <c r="B79" s="82"/>
      <c r="C79" s="82"/>
      <c r="D79" s="82"/>
      <c r="E79" s="82"/>
      <c r="F79" s="82"/>
      <c r="G79" s="120" t="s">
        <v>88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11" t="s">
        <v>84</v>
      </c>
      <c r="AA79" s="111"/>
      <c r="AB79" s="111"/>
      <c r="AC79" s="111"/>
      <c r="AD79" s="111"/>
      <c r="AE79" s="120" t="s">
        <v>168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112">
        <v>0</v>
      </c>
      <c r="AP79" s="112"/>
      <c r="AQ79" s="112"/>
      <c r="AR79" s="112"/>
      <c r="AS79" s="112"/>
      <c r="AT79" s="112"/>
      <c r="AU79" s="112"/>
      <c r="AV79" s="112"/>
      <c r="AW79" s="112">
        <v>15000000</v>
      </c>
      <c r="AX79" s="112"/>
      <c r="AY79" s="112"/>
      <c r="AZ79" s="112"/>
      <c r="BA79" s="112"/>
      <c r="BB79" s="112"/>
      <c r="BC79" s="112"/>
      <c r="BD79" s="112"/>
      <c r="BE79" s="112">
        <f t="shared" si="1"/>
        <v>15000000</v>
      </c>
      <c r="BF79" s="112"/>
      <c r="BG79" s="112"/>
      <c r="BH79" s="112"/>
      <c r="BI79" s="112"/>
      <c r="BJ79" s="112"/>
      <c r="BK79" s="112"/>
      <c r="BL79" s="112"/>
    </row>
    <row r="80" spans="1:79" ht="25.5" customHeight="1" x14ac:dyDescent="0.2">
      <c r="A80" s="82"/>
      <c r="B80" s="82"/>
      <c r="C80" s="82"/>
      <c r="D80" s="82"/>
      <c r="E80" s="82"/>
      <c r="F80" s="82"/>
      <c r="G80" s="120" t="s">
        <v>89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11" t="s">
        <v>86</v>
      </c>
      <c r="AA80" s="111"/>
      <c r="AB80" s="111"/>
      <c r="AC80" s="111"/>
      <c r="AD80" s="111"/>
      <c r="AE80" s="120" t="s">
        <v>90</v>
      </c>
      <c r="AF80" s="121"/>
      <c r="AG80" s="121"/>
      <c r="AH80" s="121"/>
      <c r="AI80" s="121"/>
      <c r="AJ80" s="121"/>
      <c r="AK80" s="121"/>
      <c r="AL80" s="121"/>
      <c r="AM80" s="121"/>
      <c r="AN80" s="122"/>
      <c r="AO80" s="112">
        <v>0</v>
      </c>
      <c r="AP80" s="112"/>
      <c r="AQ80" s="112"/>
      <c r="AR80" s="112"/>
      <c r="AS80" s="112"/>
      <c r="AT80" s="112"/>
      <c r="AU80" s="112"/>
      <c r="AV80" s="112"/>
      <c r="AW80" s="112">
        <f>66+5</f>
        <v>71</v>
      </c>
      <c r="AX80" s="112"/>
      <c r="AY80" s="112"/>
      <c r="AZ80" s="112"/>
      <c r="BA80" s="112"/>
      <c r="BB80" s="112"/>
      <c r="BC80" s="112"/>
      <c r="BD80" s="112"/>
      <c r="BE80" s="112">
        <f t="shared" si="1"/>
        <v>71</v>
      </c>
      <c r="BF80" s="112"/>
      <c r="BG80" s="112"/>
      <c r="BH80" s="112"/>
      <c r="BI80" s="112"/>
      <c r="BJ80" s="112"/>
      <c r="BK80" s="112"/>
      <c r="BL80" s="112"/>
    </row>
    <row r="81" spans="1:64" ht="51" customHeight="1" x14ac:dyDescent="0.2">
      <c r="A81" s="82"/>
      <c r="B81" s="82"/>
      <c r="C81" s="82"/>
      <c r="D81" s="82"/>
      <c r="E81" s="82"/>
      <c r="F81" s="82"/>
      <c r="G81" s="120" t="s">
        <v>91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11" t="s">
        <v>84</v>
      </c>
      <c r="AA81" s="111"/>
      <c r="AB81" s="111"/>
      <c r="AC81" s="111"/>
      <c r="AD81" s="111"/>
      <c r="AE81" s="120" t="s">
        <v>168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112">
        <v>0</v>
      </c>
      <c r="AP81" s="112"/>
      <c r="AQ81" s="112"/>
      <c r="AR81" s="112"/>
      <c r="AS81" s="112"/>
      <c r="AT81" s="112"/>
      <c r="AU81" s="112"/>
      <c r="AV81" s="112"/>
      <c r="AW81" s="112">
        <f>7140000-1000000</f>
        <v>6140000</v>
      </c>
      <c r="AX81" s="112"/>
      <c r="AY81" s="112"/>
      <c r="AZ81" s="112"/>
      <c r="BA81" s="112"/>
      <c r="BB81" s="112"/>
      <c r="BC81" s="112"/>
      <c r="BD81" s="112"/>
      <c r="BE81" s="112">
        <f t="shared" si="1"/>
        <v>6140000</v>
      </c>
      <c r="BF81" s="112"/>
      <c r="BG81" s="112"/>
      <c r="BH81" s="112"/>
      <c r="BI81" s="112"/>
      <c r="BJ81" s="112"/>
      <c r="BK81" s="112"/>
      <c r="BL81" s="112"/>
    </row>
    <row r="82" spans="1:64" ht="25.5" customHeight="1" x14ac:dyDescent="0.2">
      <c r="A82" s="82"/>
      <c r="B82" s="82"/>
      <c r="C82" s="82"/>
      <c r="D82" s="82"/>
      <c r="E82" s="82"/>
      <c r="F82" s="82"/>
      <c r="G82" s="120" t="s">
        <v>92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11" t="s">
        <v>86</v>
      </c>
      <c r="AA82" s="111"/>
      <c r="AB82" s="111"/>
      <c r="AC82" s="111"/>
      <c r="AD82" s="111"/>
      <c r="AE82" s="120" t="s">
        <v>93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112">
        <v>0</v>
      </c>
      <c r="AP82" s="112"/>
      <c r="AQ82" s="112"/>
      <c r="AR82" s="112"/>
      <c r="AS82" s="112"/>
      <c r="AT82" s="112"/>
      <c r="AU82" s="112"/>
      <c r="AV82" s="112"/>
      <c r="AW82" s="112">
        <v>2</v>
      </c>
      <c r="AX82" s="112"/>
      <c r="AY82" s="112"/>
      <c r="AZ82" s="112"/>
      <c r="BA82" s="112"/>
      <c r="BB82" s="112"/>
      <c r="BC82" s="112"/>
      <c r="BD82" s="112"/>
      <c r="BE82" s="112">
        <f t="shared" si="1"/>
        <v>2</v>
      </c>
      <c r="BF82" s="112"/>
      <c r="BG82" s="112"/>
      <c r="BH82" s="112"/>
      <c r="BI82" s="112"/>
      <c r="BJ82" s="112"/>
      <c r="BK82" s="112"/>
      <c r="BL82" s="112"/>
    </row>
    <row r="83" spans="1:64" ht="51" customHeight="1" x14ac:dyDescent="0.2">
      <c r="A83" s="82"/>
      <c r="B83" s="82"/>
      <c r="C83" s="82"/>
      <c r="D83" s="82"/>
      <c r="E83" s="82"/>
      <c r="F83" s="82"/>
      <c r="G83" s="120" t="s">
        <v>94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11" t="s">
        <v>84</v>
      </c>
      <c r="AA83" s="111"/>
      <c r="AB83" s="111"/>
      <c r="AC83" s="111"/>
      <c r="AD83" s="111"/>
      <c r="AE83" s="120" t="s">
        <v>168</v>
      </c>
      <c r="AF83" s="121"/>
      <c r="AG83" s="121"/>
      <c r="AH83" s="121"/>
      <c r="AI83" s="121"/>
      <c r="AJ83" s="121"/>
      <c r="AK83" s="121"/>
      <c r="AL83" s="121"/>
      <c r="AM83" s="121"/>
      <c r="AN83" s="122"/>
      <c r="AO83" s="112">
        <v>0</v>
      </c>
      <c r="AP83" s="112"/>
      <c r="AQ83" s="112"/>
      <c r="AR83" s="112"/>
      <c r="AS83" s="112"/>
      <c r="AT83" s="112"/>
      <c r="AU83" s="112"/>
      <c r="AV83" s="112"/>
      <c r="AW83" s="112">
        <v>4000000</v>
      </c>
      <c r="AX83" s="112"/>
      <c r="AY83" s="112"/>
      <c r="AZ83" s="112"/>
      <c r="BA83" s="112"/>
      <c r="BB83" s="112"/>
      <c r="BC83" s="112"/>
      <c r="BD83" s="112"/>
      <c r="BE83" s="112">
        <f t="shared" si="1"/>
        <v>4000000</v>
      </c>
      <c r="BF83" s="112"/>
      <c r="BG83" s="112"/>
      <c r="BH83" s="112"/>
      <c r="BI83" s="112"/>
      <c r="BJ83" s="112"/>
      <c r="BK83" s="112"/>
      <c r="BL83" s="112"/>
    </row>
    <row r="84" spans="1:64" ht="25.5" customHeight="1" x14ac:dyDescent="0.2">
      <c r="A84" s="82"/>
      <c r="B84" s="82"/>
      <c r="C84" s="82"/>
      <c r="D84" s="82"/>
      <c r="E84" s="82"/>
      <c r="F84" s="82"/>
      <c r="G84" s="120" t="s">
        <v>95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111" t="s">
        <v>86</v>
      </c>
      <c r="AA84" s="111"/>
      <c r="AB84" s="111"/>
      <c r="AC84" s="111"/>
      <c r="AD84" s="111"/>
      <c r="AE84" s="120" t="s">
        <v>96</v>
      </c>
      <c r="AF84" s="121"/>
      <c r="AG84" s="121"/>
      <c r="AH84" s="121"/>
      <c r="AI84" s="121"/>
      <c r="AJ84" s="121"/>
      <c r="AK84" s="121"/>
      <c r="AL84" s="121"/>
      <c r="AM84" s="121"/>
      <c r="AN84" s="122"/>
      <c r="AO84" s="112">
        <v>0</v>
      </c>
      <c r="AP84" s="112"/>
      <c r="AQ84" s="112"/>
      <c r="AR84" s="112"/>
      <c r="AS84" s="112"/>
      <c r="AT84" s="112"/>
      <c r="AU84" s="112"/>
      <c r="AV84" s="112"/>
      <c r="AW84" s="112">
        <v>3</v>
      </c>
      <c r="AX84" s="112"/>
      <c r="AY84" s="112"/>
      <c r="AZ84" s="112"/>
      <c r="BA84" s="112"/>
      <c r="BB84" s="112"/>
      <c r="BC84" s="112"/>
      <c r="BD84" s="112"/>
      <c r="BE84" s="112">
        <f t="shared" si="1"/>
        <v>3</v>
      </c>
      <c r="BF84" s="112"/>
      <c r="BG84" s="112"/>
      <c r="BH84" s="112"/>
      <c r="BI84" s="112"/>
      <c r="BJ84" s="112"/>
      <c r="BK84" s="112"/>
      <c r="BL84" s="112"/>
    </row>
    <row r="85" spans="1:64" ht="51" customHeight="1" x14ac:dyDescent="0.2">
      <c r="A85" s="82"/>
      <c r="B85" s="82"/>
      <c r="C85" s="82"/>
      <c r="D85" s="82"/>
      <c r="E85" s="82"/>
      <c r="F85" s="82"/>
      <c r="G85" s="120" t="s">
        <v>97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2"/>
      <c r="Z85" s="111" t="s">
        <v>84</v>
      </c>
      <c r="AA85" s="111"/>
      <c r="AB85" s="111"/>
      <c r="AC85" s="111"/>
      <c r="AD85" s="111"/>
      <c r="AE85" s="120" t="s">
        <v>168</v>
      </c>
      <c r="AF85" s="121"/>
      <c r="AG85" s="121"/>
      <c r="AH85" s="121"/>
      <c r="AI85" s="121"/>
      <c r="AJ85" s="121"/>
      <c r="AK85" s="121"/>
      <c r="AL85" s="121"/>
      <c r="AM85" s="121"/>
      <c r="AN85" s="122"/>
      <c r="AO85" s="112">
        <v>0</v>
      </c>
      <c r="AP85" s="112"/>
      <c r="AQ85" s="112"/>
      <c r="AR85" s="112"/>
      <c r="AS85" s="112"/>
      <c r="AT85" s="112"/>
      <c r="AU85" s="112"/>
      <c r="AV85" s="112"/>
      <c r="AW85" s="112">
        <v>5000000</v>
      </c>
      <c r="AX85" s="112"/>
      <c r="AY85" s="112"/>
      <c r="AZ85" s="112"/>
      <c r="BA85" s="112"/>
      <c r="BB85" s="112"/>
      <c r="BC85" s="112"/>
      <c r="BD85" s="112"/>
      <c r="BE85" s="112">
        <f t="shared" si="1"/>
        <v>5000000</v>
      </c>
      <c r="BF85" s="112"/>
      <c r="BG85" s="112"/>
      <c r="BH85" s="112"/>
      <c r="BI85" s="112"/>
      <c r="BJ85" s="112"/>
      <c r="BK85" s="112"/>
      <c r="BL85" s="112"/>
    </row>
    <row r="86" spans="1:64" ht="25.5" customHeight="1" x14ac:dyDescent="0.2">
      <c r="A86" s="82"/>
      <c r="B86" s="82"/>
      <c r="C86" s="82"/>
      <c r="D86" s="82"/>
      <c r="E86" s="82"/>
      <c r="F86" s="82"/>
      <c r="G86" s="120" t="s">
        <v>98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111" t="s">
        <v>86</v>
      </c>
      <c r="AA86" s="111"/>
      <c r="AB86" s="111"/>
      <c r="AC86" s="111"/>
      <c r="AD86" s="111"/>
      <c r="AE86" s="120" t="s">
        <v>99</v>
      </c>
      <c r="AF86" s="121"/>
      <c r="AG86" s="121"/>
      <c r="AH86" s="121"/>
      <c r="AI86" s="121"/>
      <c r="AJ86" s="121"/>
      <c r="AK86" s="121"/>
      <c r="AL86" s="121"/>
      <c r="AM86" s="121"/>
      <c r="AN86" s="122"/>
      <c r="AO86" s="112">
        <v>0</v>
      </c>
      <c r="AP86" s="112"/>
      <c r="AQ86" s="112"/>
      <c r="AR86" s="112"/>
      <c r="AS86" s="112"/>
      <c r="AT86" s="112"/>
      <c r="AU86" s="112"/>
      <c r="AV86" s="112"/>
      <c r="AW86" s="112">
        <v>19</v>
      </c>
      <c r="AX86" s="112"/>
      <c r="AY86" s="112"/>
      <c r="AZ86" s="112"/>
      <c r="BA86" s="112"/>
      <c r="BB86" s="112"/>
      <c r="BC86" s="112"/>
      <c r="BD86" s="112"/>
      <c r="BE86" s="112">
        <f t="shared" si="1"/>
        <v>19</v>
      </c>
      <c r="BF86" s="112"/>
      <c r="BG86" s="112"/>
      <c r="BH86" s="112"/>
      <c r="BI86" s="112"/>
      <c r="BJ86" s="112"/>
      <c r="BK86" s="112"/>
      <c r="BL86" s="112"/>
    </row>
    <row r="87" spans="1:64" ht="51" customHeight="1" x14ac:dyDescent="0.2">
      <c r="A87" s="82"/>
      <c r="B87" s="82"/>
      <c r="C87" s="82"/>
      <c r="D87" s="82"/>
      <c r="E87" s="82"/>
      <c r="F87" s="82"/>
      <c r="G87" s="120" t="s">
        <v>100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111" t="s">
        <v>84</v>
      </c>
      <c r="AA87" s="111"/>
      <c r="AB87" s="111"/>
      <c r="AC87" s="111"/>
      <c r="AD87" s="111"/>
      <c r="AE87" s="120" t="s">
        <v>168</v>
      </c>
      <c r="AF87" s="121"/>
      <c r="AG87" s="121"/>
      <c r="AH87" s="121"/>
      <c r="AI87" s="121"/>
      <c r="AJ87" s="121"/>
      <c r="AK87" s="121"/>
      <c r="AL87" s="121"/>
      <c r="AM87" s="121"/>
      <c r="AN87" s="122"/>
      <c r="AO87" s="112">
        <v>0</v>
      </c>
      <c r="AP87" s="112"/>
      <c r="AQ87" s="112"/>
      <c r="AR87" s="112"/>
      <c r="AS87" s="112"/>
      <c r="AT87" s="112"/>
      <c r="AU87" s="112"/>
      <c r="AV87" s="112"/>
      <c r="AW87" s="112">
        <v>540000</v>
      </c>
      <c r="AX87" s="112"/>
      <c r="AY87" s="112"/>
      <c r="AZ87" s="112"/>
      <c r="BA87" s="112"/>
      <c r="BB87" s="112"/>
      <c r="BC87" s="112"/>
      <c r="BD87" s="112"/>
      <c r="BE87" s="112">
        <f t="shared" si="1"/>
        <v>540000</v>
      </c>
      <c r="BF87" s="112"/>
      <c r="BG87" s="112"/>
      <c r="BH87" s="112"/>
      <c r="BI87" s="112"/>
      <c r="BJ87" s="112"/>
      <c r="BK87" s="112"/>
      <c r="BL87" s="112"/>
    </row>
    <row r="88" spans="1:64" ht="38.25" customHeight="1" x14ac:dyDescent="0.2">
      <c r="A88" s="82"/>
      <c r="B88" s="82"/>
      <c r="C88" s="82"/>
      <c r="D88" s="82"/>
      <c r="E88" s="82"/>
      <c r="F88" s="82"/>
      <c r="G88" s="120" t="s">
        <v>101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11" t="s">
        <v>86</v>
      </c>
      <c r="AA88" s="111"/>
      <c r="AB88" s="111"/>
      <c r="AC88" s="111"/>
      <c r="AD88" s="111"/>
      <c r="AE88" s="120" t="s">
        <v>102</v>
      </c>
      <c r="AF88" s="121"/>
      <c r="AG88" s="121"/>
      <c r="AH88" s="121"/>
      <c r="AI88" s="121"/>
      <c r="AJ88" s="121"/>
      <c r="AK88" s="121"/>
      <c r="AL88" s="121"/>
      <c r="AM88" s="121"/>
      <c r="AN88" s="122"/>
      <c r="AO88" s="112">
        <v>0</v>
      </c>
      <c r="AP88" s="112"/>
      <c r="AQ88" s="112"/>
      <c r="AR88" s="112"/>
      <c r="AS88" s="112"/>
      <c r="AT88" s="112"/>
      <c r="AU88" s="112"/>
      <c r="AV88" s="112"/>
      <c r="AW88" s="112">
        <v>2</v>
      </c>
      <c r="AX88" s="112"/>
      <c r="AY88" s="112"/>
      <c r="AZ88" s="112"/>
      <c r="BA88" s="112"/>
      <c r="BB88" s="112"/>
      <c r="BC88" s="112"/>
      <c r="BD88" s="112"/>
      <c r="BE88" s="112">
        <f t="shared" si="1"/>
        <v>2</v>
      </c>
      <c r="BF88" s="112"/>
      <c r="BG88" s="112"/>
      <c r="BH88" s="112"/>
      <c r="BI88" s="112"/>
      <c r="BJ88" s="112"/>
      <c r="BK88" s="112"/>
      <c r="BL88" s="112"/>
    </row>
    <row r="89" spans="1:64" ht="51" customHeight="1" x14ac:dyDescent="0.2">
      <c r="A89" s="82"/>
      <c r="B89" s="82"/>
      <c r="C89" s="82"/>
      <c r="D89" s="82"/>
      <c r="E89" s="82"/>
      <c r="F89" s="82"/>
      <c r="G89" s="120" t="s">
        <v>103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  <c r="Z89" s="111" t="s">
        <v>84</v>
      </c>
      <c r="AA89" s="111"/>
      <c r="AB89" s="111"/>
      <c r="AC89" s="111"/>
      <c r="AD89" s="111"/>
      <c r="AE89" s="120" t="s">
        <v>168</v>
      </c>
      <c r="AF89" s="121"/>
      <c r="AG89" s="121"/>
      <c r="AH89" s="121"/>
      <c r="AI89" s="121"/>
      <c r="AJ89" s="121"/>
      <c r="AK89" s="121"/>
      <c r="AL89" s="121"/>
      <c r="AM89" s="121"/>
      <c r="AN89" s="122"/>
      <c r="AO89" s="112">
        <v>0</v>
      </c>
      <c r="AP89" s="112"/>
      <c r="AQ89" s="112"/>
      <c r="AR89" s="112"/>
      <c r="AS89" s="112"/>
      <c r="AT89" s="112"/>
      <c r="AU89" s="112"/>
      <c r="AV89" s="112"/>
      <c r="AW89" s="112">
        <f>150000000-197960-115140</f>
        <v>149686900</v>
      </c>
      <c r="AX89" s="112"/>
      <c r="AY89" s="112"/>
      <c r="AZ89" s="112"/>
      <c r="BA89" s="112"/>
      <c r="BB89" s="112"/>
      <c r="BC89" s="112"/>
      <c r="BD89" s="112"/>
      <c r="BE89" s="112">
        <f t="shared" si="1"/>
        <v>149686900</v>
      </c>
      <c r="BF89" s="112"/>
      <c r="BG89" s="112"/>
      <c r="BH89" s="112"/>
      <c r="BI89" s="112"/>
      <c r="BJ89" s="112"/>
      <c r="BK89" s="112"/>
      <c r="BL89" s="112"/>
    </row>
    <row r="90" spans="1:64" ht="25.5" customHeight="1" x14ac:dyDescent="0.2">
      <c r="A90" s="82"/>
      <c r="B90" s="82"/>
      <c r="C90" s="82"/>
      <c r="D90" s="82"/>
      <c r="E90" s="82"/>
      <c r="F90" s="82"/>
      <c r="G90" s="120" t="s">
        <v>104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11" t="s">
        <v>86</v>
      </c>
      <c r="AA90" s="111"/>
      <c r="AB90" s="111"/>
      <c r="AC90" s="111"/>
      <c r="AD90" s="111"/>
      <c r="AE90" s="120" t="s">
        <v>105</v>
      </c>
      <c r="AF90" s="121"/>
      <c r="AG90" s="121"/>
      <c r="AH90" s="121"/>
      <c r="AI90" s="121"/>
      <c r="AJ90" s="121"/>
      <c r="AK90" s="121"/>
      <c r="AL90" s="121"/>
      <c r="AM90" s="121"/>
      <c r="AN90" s="122"/>
      <c r="AO90" s="112">
        <v>0</v>
      </c>
      <c r="AP90" s="112"/>
      <c r="AQ90" s="112"/>
      <c r="AR90" s="112"/>
      <c r="AS90" s="112"/>
      <c r="AT90" s="112"/>
      <c r="AU90" s="112"/>
      <c r="AV90" s="112"/>
      <c r="AW90" s="112">
        <v>150</v>
      </c>
      <c r="AX90" s="112"/>
      <c r="AY90" s="112"/>
      <c r="AZ90" s="112"/>
      <c r="BA90" s="112"/>
      <c r="BB90" s="112"/>
      <c r="BC90" s="112"/>
      <c r="BD90" s="112"/>
      <c r="BE90" s="112">
        <f t="shared" si="1"/>
        <v>150</v>
      </c>
      <c r="BF90" s="112"/>
      <c r="BG90" s="112"/>
      <c r="BH90" s="112"/>
      <c r="BI90" s="112"/>
      <c r="BJ90" s="112"/>
      <c r="BK90" s="112"/>
      <c r="BL90" s="112"/>
    </row>
    <row r="91" spans="1:64" ht="51" customHeight="1" x14ac:dyDescent="0.2">
      <c r="A91" s="82"/>
      <c r="B91" s="82"/>
      <c r="C91" s="82"/>
      <c r="D91" s="82"/>
      <c r="E91" s="82"/>
      <c r="F91" s="82"/>
      <c r="G91" s="120" t="s">
        <v>106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2"/>
      <c r="Z91" s="111" t="s">
        <v>84</v>
      </c>
      <c r="AA91" s="111"/>
      <c r="AB91" s="111"/>
      <c r="AC91" s="111"/>
      <c r="AD91" s="111"/>
      <c r="AE91" s="120" t="s">
        <v>168</v>
      </c>
      <c r="AF91" s="121"/>
      <c r="AG91" s="121"/>
      <c r="AH91" s="121"/>
      <c r="AI91" s="121"/>
      <c r="AJ91" s="121"/>
      <c r="AK91" s="121"/>
      <c r="AL91" s="121"/>
      <c r="AM91" s="121"/>
      <c r="AN91" s="122"/>
      <c r="AO91" s="112">
        <v>0</v>
      </c>
      <c r="AP91" s="112"/>
      <c r="AQ91" s="112"/>
      <c r="AR91" s="112"/>
      <c r="AS91" s="112"/>
      <c r="AT91" s="112"/>
      <c r="AU91" s="112"/>
      <c r="AV91" s="112"/>
      <c r="AW91" s="112">
        <f>19000000-1000000</f>
        <v>18000000</v>
      </c>
      <c r="AX91" s="112"/>
      <c r="AY91" s="112"/>
      <c r="AZ91" s="112"/>
      <c r="BA91" s="112"/>
      <c r="BB91" s="112"/>
      <c r="BC91" s="112"/>
      <c r="BD91" s="112"/>
      <c r="BE91" s="112">
        <f t="shared" si="1"/>
        <v>18000000</v>
      </c>
      <c r="BF91" s="112"/>
      <c r="BG91" s="112"/>
      <c r="BH91" s="112"/>
      <c r="BI91" s="112"/>
      <c r="BJ91" s="112"/>
      <c r="BK91" s="112"/>
      <c r="BL91" s="112"/>
    </row>
    <row r="92" spans="1:64" ht="12.75" customHeight="1" x14ac:dyDescent="0.2">
      <c r="A92" s="82"/>
      <c r="B92" s="82"/>
      <c r="C92" s="82"/>
      <c r="D92" s="82"/>
      <c r="E92" s="82"/>
      <c r="F92" s="82"/>
      <c r="G92" s="120" t="s">
        <v>107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2"/>
      <c r="Z92" s="111" t="s">
        <v>86</v>
      </c>
      <c r="AA92" s="111"/>
      <c r="AB92" s="111"/>
      <c r="AC92" s="111"/>
      <c r="AD92" s="111"/>
      <c r="AE92" s="120" t="s">
        <v>108</v>
      </c>
      <c r="AF92" s="121"/>
      <c r="AG92" s="121"/>
      <c r="AH92" s="121"/>
      <c r="AI92" s="121"/>
      <c r="AJ92" s="121"/>
      <c r="AK92" s="121"/>
      <c r="AL92" s="121"/>
      <c r="AM92" s="121"/>
      <c r="AN92" s="122"/>
      <c r="AO92" s="112">
        <v>0</v>
      </c>
      <c r="AP92" s="112"/>
      <c r="AQ92" s="112"/>
      <c r="AR92" s="112"/>
      <c r="AS92" s="112"/>
      <c r="AT92" s="112"/>
      <c r="AU92" s="112"/>
      <c r="AV92" s="112"/>
      <c r="AW92" s="112">
        <v>2</v>
      </c>
      <c r="AX92" s="112"/>
      <c r="AY92" s="112"/>
      <c r="AZ92" s="112"/>
      <c r="BA92" s="112"/>
      <c r="BB92" s="112"/>
      <c r="BC92" s="112"/>
      <c r="BD92" s="112"/>
      <c r="BE92" s="112">
        <f t="shared" si="1"/>
        <v>2</v>
      </c>
      <c r="BF92" s="112"/>
      <c r="BG92" s="112"/>
      <c r="BH92" s="112"/>
      <c r="BI92" s="112"/>
      <c r="BJ92" s="112"/>
      <c r="BK92" s="112"/>
      <c r="BL92" s="112"/>
    </row>
    <row r="93" spans="1:64" ht="51" customHeight="1" x14ac:dyDescent="0.2">
      <c r="A93" s="82"/>
      <c r="B93" s="82"/>
      <c r="C93" s="82"/>
      <c r="D93" s="82"/>
      <c r="E93" s="82"/>
      <c r="F93" s="82"/>
      <c r="G93" s="120" t="s">
        <v>109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111" t="s">
        <v>84</v>
      </c>
      <c r="AA93" s="111"/>
      <c r="AB93" s="111"/>
      <c r="AC93" s="111"/>
      <c r="AD93" s="111"/>
      <c r="AE93" s="120" t="s">
        <v>168</v>
      </c>
      <c r="AF93" s="121"/>
      <c r="AG93" s="121"/>
      <c r="AH93" s="121"/>
      <c r="AI93" s="121"/>
      <c r="AJ93" s="121"/>
      <c r="AK93" s="121"/>
      <c r="AL93" s="121"/>
      <c r="AM93" s="121"/>
      <c r="AN93" s="122"/>
      <c r="AO93" s="112">
        <v>0</v>
      </c>
      <c r="AP93" s="112"/>
      <c r="AQ93" s="112"/>
      <c r="AR93" s="112"/>
      <c r="AS93" s="112"/>
      <c r="AT93" s="112"/>
      <c r="AU93" s="112"/>
      <c r="AV93" s="112"/>
      <c r="AW93" s="112">
        <v>8000000</v>
      </c>
      <c r="AX93" s="112"/>
      <c r="AY93" s="112"/>
      <c r="AZ93" s="112"/>
      <c r="BA93" s="112"/>
      <c r="BB93" s="112"/>
      <c r="BC93" s="112"/>
      <c r="BD93" s="112"/>
      <c r="BE93" s="112">
        <f t="shared" si="1"/>
        <v>8000000</v>
      </c>
      <c r="BF93" s="112"/>
      <c r="BG93" s="112"/>
      <c r="BH93" s="112"/>
      <c r="BI93" s="112"/>
      <c r="BJ93" s="112"/>
      <c r="BK93" s="112"/>
      <c r="BL93" s="112"/>
    </row>
    <row r="94" spans="1:64" ht="25.5" customHeight="1" x14ac:dyDescent="0.2">
      <c r="A94" s="82"/>
      <c r="B94" s="82"/>
      <c r="C94" s="82"/>
      <c r="D94" s="82"/>
      <c r="E94" s="82"/>
      <c r="F94" s="82"/>
      <c r="G94" s="120" t="s">
        <v>110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11" t="s">
        <v>86</v>
      </c>
      <c r="AA94" s="111"/>
      <c r="AB94" s="111"/>
      <c r="AC94" s="111"/>
      <c r="AD94" s="111"/>
      <c r="AE94" s="120" t="s">
        <v>111</v>
      </c>
      <c r="AF94" s="121"/>
      <c r="AG94" s="121"/>
      <c r="AH94" s="121"/>
      <c r="AI94" s="121"/>
      <c r="AJ94" s="121"/>
      <c r="AK94" s="121"/>
      <c r="AL94" s="121"/>
      <c r="AM94" s="121"/>
      <c r="AN94" s="122"/>
      <c r="AO94" s="112">
        <v>0</v>
      </c>
      <c r="AP94" s="112"/>
      <c r="AQ94" s="112"/>
      <c r="AR94" s="112"/>
      <c r="AS94" s="112"/>
      <c r="AT94" s="112"/>
      <c r="AU94" s="112"/>
      <c r="AV94" s="112"/>
      <c r="AW94" s="112">
        <v>2</v>
      </c>
      <c r="AX94" s="112"/>
      <c r="AY94" s="112"/>
      <c r="AZ94" s="112"/>
      <c r="BA94" s="112"/>
      <c r="BB94" s="112"/>
      <c r="BC94" s="112"/>
      <c r="BD94" s="112"/>
      <c r="BE94" s="112">
        <f t="shared" si="1"/>
        <v>2</v>
      </c>
      <c r="BF94" s="112"/>
      <c r="BG94" s="112"/>
      <c r="BH94" s="112"/>
      <c r="BI94" s="112"/>
      <c r="BJ94" s="112"/>
      <c r="BK94" s="112"/>
      <c r="BL94" s="112"/>
    </row>
    <row r="95" spans="1:64" ht="54" customHeight="1" x14ac:dyDescent="0.2">
      <c r="A95" s="82"/>
      <c r="B95" s="82"/>
      <c r="C95" s="82"/>
      <c r="D95" s="82"/>
      <c r="E95" s="82"/>
      <c r="F95" s="82"/>
      <c r="G95" s="120" t="s">
        <v>112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111" t="s">
        <v>84</v>
      </c>
      <c r="AA95" s="111"/>
      <c r="AB95" s="111"/>
      <c r="AC95" s="111"/>
      <c r="AD95" s="111"/>
      <c r="AE95" s="120" t="s">
        <v>168</v>
      </c>
      <c r="AF95" s="121"/>
      <c r="AG95" s="121"/>
      <c r="AH95" s="121"/>
      <c r="AI95" s="121"/>
      <c r="AJ95" s="121"/>
      <c r="AK95" s="121"/>
      <c r="AL95" s="121"/>
      <c r="AM95" s="121"/>
      <c r="AN95" s="122"/>
      <c r="AO95" s="112">
        <v>0</v>
      </c>
      <c r="AP95" s="112"/>
      <c r="AQ95" s="112"/>
      <c r="AR95" s="112"/>
      <c r="AS95" s="112"/>
      <c r="AT95" s="112"/>
      <c r="AU95" s="112"/>
      <c r="AV95" s="112"/>
      <c r="AW95" s="112">
        <v>408995</v>
      </c>
      <c r="AX95" s="112"/>
      <c r="AY95" s="112"/>
      <c r="AZ95" s="112"/>
      <c r="BA95" s="112"/>
      <c r="BB95" s="112"/>
      <c r="BC95" s="112"/>
      <c r="BD95" s="112"/>
      <c r="BE95" s="112">
        <f t="shared" si="1"/>
        <v>408995</v>
      </c>
      <c r="BF95" s="112"/>
      <c r="BG95" s="112"/>
      <c r="BH95" s="112"/>
      <c r="BI95" s="112"/>
      <c r="BJ95" s="112"/>
      <c r="BK95" s="112"/>
      <c r="BL95" s="112"/>
    </row>
    <row r="96" spans="1:64" ht="40.5" customHeight="1" x14ac:dyDescent="0.2">
      <c r="A96" s="82"/>
      <c r="B96" s="82"/>
      <c r="C96" s="82"/>
      <c r="D96" s="82"/>
      <c r="E96" s="82"/>
      <c r="F96" s="82"/>
      <c r="G96" s="120" t="s">
        <v>113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111" t="s">
        <v>86</v>
      </c>
      <c r="AA96" s="111"/>
      <c r="AB96" s="111"/>
      <c r="AC96" s="111"/>
      <c r="AD96" s="111"/>
      <c r="AE96" s="120" t="s">
        <v>114</v>
      </c>
      <c r="AF96" s="121"/>
      <c r="AG96" s="121"/>
      <c r="AH96" s="121"/>
      <c r="AI96" s="121"/>
      <c r="AJ96" s="121"/>
      <c r="AK96" s="121"/>
      <c r="AL96" s="121"/>
      <c r="AM96" s="121"/>
      <c r="AN96" s="122"/>
      <c r="AO96" s="112">
        <v>0</v>
      </c>
      <c r="AP96" s="112"/>
      <c r="AQ96" s="112"/>
      <c r="AR96" s="112"/>
      <c r="AS96" s="112"/>
      <c r="AT96" s="112"/>
      <c r="AU96" s="112"/>
      <c r="AV96" s="112"/>
      <c r="AW96" s="112">
        <v>1</v>
      </c>
      <c r="AX96" s="112"/>
      <c r="AY96" s="112"/>
      <c r="AZ96" s="112"/>
      <c r="BA96" s="112"/>
      <c r="BB96" s="112"/>
      <c r="BC96" s="112"/>
      <c r="BD96" s="112"/>
      <c r="BE96" s="112">
        <f t="shared" si="1"/>
        <v>1</v>
      </c>
      <c r="BF96" s="112"/>
      <c r="BG96" s="112"/>
      <c r="BH96" s="112"/>
      <c r="BI96" s="112"/>
      <c r="BJ96" s="112"/>
      <c r="BK96" s="112"/>
      <c r="BL96" s="112"/>
    </row>
    <row r="97" spans="1:64" ht="59.25" customHeight="1" x14ac:dyDescent="0.2">
      <c r="A97" s="107"/>
      <c r="B97" s="132"/>
      <c r="C97" s="132"/>
      <c r="D97" s="132"/>
      <c r="E97" s="132"/>
      <c r="F97" s="133"/>
      <c r="G97" s="120" t="s">
        <v>175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2"/>
      <c r="Z97" s="111" t="s">
        <v>84</v>
      </c>
      <c r="AA97" s="111"/>
      <c r="AB97" s="111"/>
      <c r="AC97" s="111"/>
      <c r="AD97" s="111"/>
      <c r="AE97" s="120" t="s">
        <v>168</v>
      </c>
      <c r="AF97" s="121"/>
      <c r="AG97" s="121"/>
      <c r="AH97" s="121"/>
      <c r="AI97" s="121"/>
      <c r="AJ97" s="121"/>
      <c r="AK97" s="121"/>
      <c r="AL97" s="121"/>
      <c r="AM97" s="121"/>
      <c r="AN97" s="122"/>
      <c r="AO97" s="134">
        <v>0</v>
      </c>
      <c r="AP97" s="132"/>
      <c r="AQ97" s="132"/>
      <c r="AR97" s="132"/>
      <c r="AS97" s="132"/>
      <c r="AT97" s="132"/>
      <c r="AU97" s="132"/>
      <c r="AV97" s="133"/>
      <c r="AW97" s="134">
        <v>1000000</v>
      </c>
      <c r="AX97" s="132"/>
      <c r="AY97" s="132"/>
      <c r="AZ97" s="132"/>
      <c r="BA97" s="132"/>
      <c r="BB97" s="132"/>
      <c r="BC97" s="132"/>
      <c r="BD97" s="133"/>
      <c r="BE97" s="134">
        <f t="shared" ref="BE97" si="2">AO97+AW97</f>
        <v>1000000</v>
      </c>
      <c r="BF97" s="132"/>
      <c r="BG97" s="132"/>
      <c r="BH97" s="132"/>
      <c r="BI97" s="132"/>
      <c r="BJ97" s="132"/>
      <c r="BK97" s="132"/>
      <c r="BL97" s="133"/>
    </row>
    <row r="98" spans="1:64" ht="52.5" customHeight="1" x14ac:dyDescent="0.2">
      <c r="A98" s="107"/>
      <c r="B98" s="132"/>
      <c r="C98" s="132"/>
      <c r="D98" s="132"/>
      <c r="E98" s="132"/>
      <c r="F98" s="133"/>
      <c r="G98" s="120" t="s">
        <v>174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  <c r="Z98" s="111" t="s">
        <v>86</v>
      </c>
      <c r="AA98" s="111"/>
      <c r="AB98" s="111"/>
      <c r="AC98" s="111"/>
      <c r="AD98" s="111"/>
      <c r="AE98" s="120" t="s">
        <v>179</v>
      </c>
      <c r="AF98" s="121"/>
      <c r="AG98" s="121"/>
      <c r="AH98" s="121"/>
      <c r="AI98" s="121"/>
      <c r="AJ98" s="121"/>
      <c r="AK98" s="121"/>
      <c r="AL98" s="121"/>
      <c r="AM98" s="121"/>
      <c r="AN98" s="122"/>
      <c r="AO98" s="134">
        <v>0</v>
      </c>
      <c r="AP98" s="132"/>
      <c r="AQ98" s="132"/>
      <c r="AR98" s="132"/>
      <c r="AS98" s="132"/>
      <c r="AT98" s="132"/>
      <c r="AU98" s="132"/>
      <c r="AV98" s="133"/>
      <c r="AW98" s="134">
        <v>1</v>
      </c>
      <c r="AX98" s="132"/>
      <c r="AY98" s="132"/>
      <c r="AZ98" s="132"/>
      <c r="BA98" s="132"/>
      <c r="BB98" s="132"/>
      <c r="BC98" s="132"/>
      <c r="BD98" s="133"/>
      <c r="BE98" s="134">
        <f t="shared" ref="BE98" si="3">AO98+AW98</f>
        <v>1</v>
      </c>
      <c r="BF98" s="132"/>
      <c r="BG98" s="132"/>
      <c r="BH98" s="132"/>
      <c r="BI98" s="132"/>
      <c r="BJ98" s="132"/>
      <c r="BK98" s="132"/>
      <c r="BL98" s="133"/>
    </row>
    <row r="99" spans="1:64" s="4" customFormat="1" ht="17.25" customHeight="1" x14ac:dyDescent="0.2">
      <c r="A99" s="113">
        <v>2</v>
      </c>
      <c r="B99" s="113"/>
      <c r="C99" s="113"/>
      <c r="D99" s="113"/>
      <c r="E99" s="113"/>
      <c r="F99" s="113"/>
      <c r="G99" s="129" t="s">
        <v>115</v>
      </c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1"/>
      <c r="Z99" s="126"/>
      <c r="AA99" s="126"/>
      <c r="AB99" s="126"/>
      <c r="AC99" s="126"/>
      <c r="AD99" s="126"/>
      <c r="AE99" s="129"/>
      <c r="AF99" s="130"/>
      <c r="AG99" s="130"/>
      <c r="AH99" s="130"/>
      <c r="AI99" s="130"/>
      <c r="AJ99" s="130"/>
      <c r="AK99" s="130"/>
      <c r="AL99" s="130"/>
      <c r="AM99" s="130"/>
      <c r="AN99" s="131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</row>
    <row r="100" spans="1:64" ht="27.75" customHeight="1" x14ac:dyDescent="0.2">
      <c r="A100" s="82"/>
      <c r="B100" s="82"/>
      <c r="C100" s="82"/>
      <c r="D100" s="82"/>
      <c r="E100" s="82"/>
      <c r="F100" s="82"/>
      <c r="G100" s="120" t="s">
        <v>116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111" t="s">
        <v>86</v>
      </c>
      <c r="AA100" s="111"/>
      <c r="AB100" s="111"/>
      <c r="AC100" s="111"/>
      <c r="AD100" s="111"/>
      <c r="AE100" s="120" t="s">
        <v>105</v>
      </c>
      <c r="AF100" s="121"/>
      <c r="AG100" s="121"/>
      <c r="AH100" s="121"/>
      <c r="AI100" s="121"/>
      <c r="AJ100" s="121"/>
      <c r="AK100" s="121"/>
      <c r="AL100" s="121"/>
      <c r="AM100" s="121"/>
      <c r="AN100" s="122"/>
      <c r="AO100" s="112">
        <v>0</v>
      </c>
      <c r="AP100" s="112"/>
      <c r="AQ100" s="112"/>
      <c r="AR100" s="112"/>
      <c r="AS100" s="112"/>
      <c r="AT100" s="112"/>
      <c r="AU100" s="112"/>
      <c r="AV100" s="112"/>
      <c r="AW100" s="112">
        <v>12</v>
      </c>
      <c r="AX100" s="112"/>
      <c r="AY100" s="112"/>
      <c r="AZ100" s="112"/>
      <c r="BA100" s="112"/>
      <c r="BB100" s="112"/>
      <c r="BC100" s="112"/>
      <c r="BD100" s="112"/>
      <c r="BE100" s="112">
        <f t="shared" ref="BE100:BE109" si="4">AO100+AW100</f>
        <v>12</v>
      </c>
      <c r="BF100" s="112"/>
      <c r="BG100" s="112"/>
      <c r="BH100" s="112"/>
      <c r="BI100" s="112"/>
      <c r="BJ100" s="112"/>
      <c r="BK100" s="112"/>
      <c r="BL100" s="112"/>
    </row>
    <row r="101" spans="1:64" ht="25.5" customHeight="1" x14ac:dyDescent="0.2">
      <c r="A101" s="82"/>
      <c r="B101" s="82"/>
      <c r="C101" s="82"/>
      <c r="D101" s="82"/>
      <c r="E101" s="82"/>
      <c r="F101" s="82"/>
      <c r="G101" s="120" t="s">
        <v>117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2"/>
      <c r="Z101" s="111" t="s">
        <v>86</v>
      </c>
      <c r="AA101" s="111"/>
      <c r="AB101" s="111"/>
      <c r="AC101" s="111"/>
      <c r="AD101" s="111"/>
      <c r="AE101" s="120" t="s">
        <v>118</v>
      </c>
      <c r="AF101" s="121"/>
      <c r="AG101" s="121"/>
      <c r="AH101" s="121"/>
      <c r="AI101" s="121"/>
      <c r="AJ101" s="121"/>
      <c r="AK101" s="121"/>
      <c r="AL101" s="121"/>
      <c r="AM101" s="121"/>
      <c r="AN101" s="122"/>
      <c r="AO101" s="112">
        <v>0</v>
      </c>
      <c r="AP101" s="112"/>
      <c r="AQ101" s="112"/>
      <c r="AR101" s="112"/>
      <c r="AS101" s="112"/>
      <c r="AT101" s="112"/>
      <c r="AU101" s="112"/>
      <c r="AV101" s="112"/>
      <c r="AW101" s="112">
        <f>66+5</f>
        <v>71</v>
      </c>
      <c r="AX101" s="112"/>
      <c r="AY101" s="112"/>
      <c r="AZ101" s="112"/>
      <c r="BA101" s="112"/>
      <c r="BB101" s="112"/>
      <c r="BC101" s="112"/>
      <c r="BD101" s="112"/>
      <c r="BE101" s="112">
        <f t="shared" si="4"/>
        <v>71</v>
      </c>
      <c r="BF101" s="112"/>
      <c r="BG101" s="112"/>
      <c r="BH101" s="112"/>
      <c r="BI101" s="112"/>
      <c r="BJ101" s="112"/>
      <c r="BK101" s="112"/>
      <c r="BL101" s="112"/>
    </row>
    <row r="102" spans="1:64" ht="25.5" customHeight="1" x14ac:dyDescent="0.2">
      <c r="A102" s="82"/>
      <c r="B102" s="82"/>
      <c r="C102" s="82"/>
      <c r="D102" s="82"/>
      <c r="E102" s="82"/>
      <c r="F102" s="82"/>
      <c r="G102" s="120" t="s">
        <v>119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111" t="s">
        <v>86</v>
      </c>
      <c r="AA102" s="111"/>
      <c r="AB102" s="111"/>
      <c r="AC102" s="111"/>
      <c r="AD102" s="111"/>
      <c r="AE102" s="120" t="s">
        <v>105</v>
      </c>
      <c r="AF102" s="121"/>
      <c r="AG102" s="121"/>
      <c r="AH102" s="121"/>
      <c r="AI102" s="121"/>
      <c r="AJ102" s="121"/>
      <c r="AK102" s="121"/>
      <c r="AL102" s="121"/>
      <c r="AM102" s="121"/>
      <c r="AN102" s="122"/>
      <c r="AO102" s="112">
        <v>0</v>
      </c>
      <c r="AP102" s="112"/>
      <c r="AQ102" s="112"/>
      <c r="AR102" s="112"/>
      <c r="AS102" s="112"/>
      <c r="AT102" s="112"/>
      <c r="AU102" s="112"/>
      <c r="AV102" s="112"/>
      <c r="AW102" s="112">
        <v>2</v>
      </c>
      <c r="AX102" s="112"/>
      <c r="AY102" s="112"/>
      <c r="AZ102" s="112"/>
      <c r="BA102" s="112"/>
      <c r="BB102" s="112"/>
      <c r="BC102" s="112"/>
      <c r="BD102" s="112"/>
      <c r="BE102" s="112">
        <f t="shared" si="4"/>
        <v>2</v>
      </c>
      <c r="BF102" s="112"/>
      <c r="BG102" s="112"/>
      <c r="BH102" s="112"/>
      <c r="BI102" s="112"/>
      <c r="BJ102" s="112"/>
      <c r="BK102" s="112"/>
      <c r="BL102" s="112"/>
    </row>
    <row r="103" spans="1:64" ht="25.5" customHeight="1" x14ac:dyDescent="0.2">
      <c r="A103" s="82"/>
      <c r="B103" s="82"/>
      <c r="C103" s="82"/>
      <c r="D103" s="82"/>
      <c r="E103" s="82"/>
      <c r="F103" s="82"/>
      <c r="G103" s="120" t="s">
        <v>120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2"/>
      <c r="Z103" s="111" t="s">
        <v>86</v>
      </c>
      <c r="AA103" s="111"/>
      <c r="AB103" s="111"/>
      <c r="AC103" s="111"/>
      <c r="AD103" s="111"/>
      <c r="AE103" s="120" t="s">
        <v>96</v>
      </c>
      <c r="AF103" s="121"/>
      <c r="AG103" s="121"/>
      <c r="AH103" s="121"/>
      <c r="AI103" s="121"/>
      <c r="AJ103" s="121"/>
      <c r="AK103" s="121"/>
      <c r="AL103" s="121"/>
      <c r="AM103" s="121"/>
      <c r="AN103" s="122"/>
      <c r="AO103" s="112">
        <v>0</v>
      </c>
      <c r="AP103" s="112"/>
      <c r="AQ103" s="112"/>
      <c r="AR103" s="112"/>
      <c r="AS103" s="112"/>
      <c r="AT103" s="112"/>
      <c r="AU103" s="112"/>
      <c r="AV103" s="112"/>
      <c r="AW103" s="112">
        <v>3</v>
      </c>
      <c r="AX103" s="112"/>
      <c r="AY103" s="112"/>
      <c r="AZ103" s="112"/>
      <c r="BA103" s="112"/>
      <c r="BB103" s="112"/>
      <c r="BC103" s="112"/>
      <c r="BD103" s="112"/>
      <c r="BE103" s="112">
        <f t="shared" si="4"/>
        <v>3</v>
      </c>
      <c r="BF103" s="112"/>
      <c r="BG103" s="112"/>
      <c r="BH103" s="112"/>
      <c r="BI103" s="112"/>
      <c r="BJ103" s="112"/>
      <c r="BK103" s="112"/>
      <c r="BL103" s="112"/>
    </row>
    <row r="104" spans="1:64" ht="28.5" customHeight="1" x14ac:dyDescent="0.2">
      <c r="A104" s="82"/>
      <c r="B104" s="82"/>
      <c r="C104" s="82"/>
      <c r="D104" s="82"/>
      <c r="E104" s="82"/>
      <c r="F104" s="82"/>
      <c r="G104" s="120" t="s">
        <v>121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2"/>
      <c r="Z104" s="111" t="s">
        <v>86</v>
      </c>
      <c r="AA104" s="111"/>
      <c r="AB104" s="111"/>
      <c r="AC104" s="111"/>
      <c r="AD104" s="111"/>
      <c r="AE104" s="120" t="s">
        <v>114</v>
      </c>
      <c r="AF104" s="121"/>
      <c r="AG104" s="121"/>
      <c r="AH104" s="121"/>
      <c r="AI104" s="121"/>
      <c r="AJ104" s="121"/>
      <c r="AK104" s="121"/>
      <c r="AL104" s="121"/>
      <c r="AM104" s="121"/>
      <c r="AN104" s="122"/>
      <c r="AO104" s="112">
        <v>0</v>
      </c>
      <c r="AP104" s="112"/>
      <c r="AQ104" s="112"/>
      <c r="AR104" s="112"/>
      <c r="AS104" s="112"/>
      <c r="AT104" s="112"/>
      <c r="AU104" s="112"/>
      <c r="AV104" s="112"/>
      <c r="AW104" s="112">
        <v>5</v>
      </c>
      <c r="AX104" s="112"/>
      <c r="AY104" s="112"/>
      <c r="AZ104" s="112"/>
      <c r="BA104" s="112"/>
      <c r="BB104" s="112"/>
      <c r="BC104" s="112"/>
      <c r="BD104" s="112"/>
      <c r="BE104" s="112">
        <f t="shared" si="4"/>
        <v>5</v>
      </c>
      <c r="BF104" s="112"/>
      <c r="BG104" s="112"/>
      <c r="BH104" s="112"/>
      <c r="BI104" s="112"/>
      <c r="BJ104" s="112"/>
      <c r="BK104" s="112"/>
      <c r="BL104" s="112"/>
    </row>
    <row r="105" spans="1:64" ht="42.75" customHeight="1" x14ac:dyDescent="0.2">
      <c r="A105" s="82"/>
      <c r="B105" s="82"/>
      <c r="C105" s="82"/>
      <c r="D105" s="82"/>
      <c r="E105" s="82"/>
      <c r="F105" s="82"/>
      <c r="G105" s="120" t="s">
        <v>122</v>
      </c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2"/>
      <c r="Z105" s="111" t="s">
        <v>86</v>
      </c>
      <c r="AA105" s="111"/>
      <c r="AB105" s="111"/>
      <c r="AC105" s="111"/>
      <c r="AD105" s="111"/>
      <c r="AE105" s="120" t="s">
        <v>123</v>
      </c>
      <c r="AF105" s="121"/>
      <c r="AG105" s="121"/>
      <c r="AH105" s="121"/>
      <c r="AI105" s="121"/>
      <c r="AJ105" s="121"/>
      <c r="AK105" s="121"/>
      <c r="AL105" s="121"/>
      <c r="AM105" s="121"/>
      <c r="AN105" s="122"/>
      <c r="AO105" s="112">
        <v>0</v>
      </c>
      <c r="AP105" s="112"/>
      <c r="AQ105" s="112"/>
      <c r="AR105" s="112"/>
      <c r="AS105" s="112"/>
      <c r="AT105" s="112"/>
      <c r="AU105" s="112"/>
      <c r="AV105" s="112"/>
      <c r="AW105" s="112">
        <v>2</v>
      </c>
      <c r="AX105" s="112"/>
      <c r="AY105" s="112"/>
      <c r="AZ105" s="112"/>
      <c r="BA105" s="112"/>
      <c r="BB105" s="112"/>
      <c r="BC105" s="112"/>
      <c r="BD105" s="112"/>
      <c r="BE105" s="112">
        <f t="shared" si="4"/>
        <v>2</v>
      </c>
      <c r="BF105" s="112"/>
      <c r="BG105" s="112"/>
      <c r="BH105" s="112"/>
      <c r="BI105" s="112"/>
      <c r="BJ105" s="112"/>
      <c r="BK105" s="112"/>
      <c r="BL105" s="112"/>
    </row>
    <row r="106" spans="1:64" ht="25.5" customHeight="1" x14ac:dyDescent="0.2">
      <c r="A106" s="82"/>
      <c r="B106" s="82"/>
      <c r="C106" s="82"/>
      <c r="D106" s="82"/>
      <c r="E106" s="82"/>
      <c r="F106" s="82"/>
      <c r="G106" s="120" t="s">
        <v>124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2"/>
      <c r="Z106" s="111" t="s">
        <v>86</v>
      </c>
      <c r="AA106" s="111"/>
      <c r="AB106" s="111"/>
      <c r="AC106" s="111"/>
      <c r="AD106" s="111"/>
      <c r="AE106" s="120" t="s">
        <v>105</v>
      </c>
      <c r="AF106" s="121"/>
      <c r="AG106" s="121"/>
      <c r="AH106" s="121"/>
      <c r="AI106" s="121"/>
      <c r="AJ106" s="121"/>
      <c r="AK106" s="121"/>
      <c r="AL106" s="121"/>
      <c r="AM106" s="121"/>
      <c r="AN106" s="122"/>
      <c r="AO106" s="112">
        <v>0</v>
      </c>
      <c r="AP106" s="112"/>
      <c r="AQ106" s="112"/>
      <c r="AR106" s="112"/>
      <c r="AS106" s="112"/>
      <c r="AT106" s="112"/>
      <c r="AU106" s="112"/>
      <c r="AV106" s="112"/>
      <c r="AW106" s="112">
        <v>150</v>
      </c>
      <c r="AX106" s="112"/>
      <c r="AY106" s="112"/>
      <c r="AZ106" s="112"/>
      <c r="BA106" s="112"/>
      <c r="BB106" s="112"/>
      <c r="BC106" s="112"/>
      <c r="BD106" s="112"/>
      <c r="BE106" s="112">
        <f t="shared" si="4"/>
        <v>150</v>
      </c>
      <c r="BF106" s="112"/>
      <c r="BG106" s="112"/>
      <c r="BH106" s="112"/>
      <c r="BI106" s="112"/>
      <c r="BJ106" s="112"/>
      <c r="BK106" s="112"/>
      <c r="BL106" s="112"/>
    </row>
    <row r="107" spans="1:64" ht="15.75" customHeight="1" x14ac:dyDescent="0.2">
      <c r="A107" s="82"/>
      <c r="B107" s="82"/>
      <c r="C107" s="82"/>
      <c r="D107" s="82"/>
      <c r="E107" s="82"/>
      <c r="F107" s="82"/>
      <c r="G107" s="120" t="s">
        <v>125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2"/>
      <c r="Z107" s="111" t="s">
        <v>86</v>
      </c>
      <c r="AA107" s="111"/>
      <c r="AB107" s="111"/>
      <c r="AC107" s="111"/>
      <c r="AD107" s="111"/>
      <c r="AE107" s="120" t="s">
        <v>108</v>
      </c>
      <c r="AF107" s="121"/>
      <c r="AG107" s="121"/>
      <c r="AH107" s="121"/>
      <c r="AI107" s="121"/>
      <c r="AJ107" s="121"/>
      <c r="AK107" s="121"/>
      <c r="AL107" s="121"/>
      <c r="AM107" s="121"/>
      <c r="AN107" s="122"/>
      <c r="AO107" s="112">
        <v>0</v>
      </c>
      <c r="AP107" s="112"/>
      <c r="AQ107" s="112"/>
      <c r="AR107" s="112"/>
      <c r="AS107" s="112"/>
      <c r="AT107" s="112"/>
      <c r="AU107" s="112"/>
      <c r="AV107" s="112"/>
      <c r="AW107" s="112">
        <v>2</v>
      </c>
      <c r="AX107" s="112"/>
      <c r="AY107" s="112"/>
      <c r="AZ107" s="112"/>
      <c r="BA107" s="112"/>
      <c r="BB107" s="112"/>
      <c r="BC107" s="112"/>
      <c r="BD107" s="112"/>
      <c r="BE107" s="112">
        <f t="shared" si="4"/>
        <v>2</v>
      </c>
      <c r="BF107" s="112"/>
      <c r="BG107" s="112"/>
      <c r="BH107" s="112"/>
      <c r="BI107" s="112"/>
      <c r="BJ107" s="112"/>
      <c r="BK107" s="112"/>
      <c r="BL107" s="112"/>
    </row>
    <row r="108" spans="1:64" ht="27.75" customHeight="1" x14ac:dyDescent="0.2">
      <c r="A108" s="82"/>
      <c r="B108" s="82"/>
      <c r="C108" s="82"/>
      <c r="D108" s="82"/>
      <c r="E108" s="82"/>
      <c r="F108" s="82"/>
      <c r="G108" s="120" t="s">
        <v>126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2"/>
      <c r="Z108" s="111" t="s">
        <v>86</v>
      </c>
      <c r="AA108" s="111"/>
      <c r="AB108" s="111"/>
      <c r="AC108" s="111"/>
      <c r="AD108" s="111"/>
      <c r="AE108" s="120" t="s">
        <v>111</v>
      </c>
      <c r="AF108" s="121"/>
      <c r="AG108" s="121"/>
      <c r="AH108" s="121"/>
      <c r="AI108" s="121"/>
      <c r="AJ108" s="121"/>
      <c r="AK108" s="121"/>
      <c r="AL108" s="121"/>
      <c r="AM108" s="121"/>
      <c r="AN108" s="122"/>
      <c r="AO108" s="112">
        <v>0</v>
      </c>
      <c r="AP108" s="112"/>
      <c r="AQ108" s="112"/>
      <c r="AR108" s="112"/>
      <c r="AS108" s="112"/>
      <c r="AT108" s="112"/>
      <c r="AU108" s="112"/>
      <c r="AV108" s="112"/>
      <c r="AW108" s="112">
        <v>2</v>
      </c>
      <c r="AX108" s="112"/>
      <c r="AY108" s="112"/>
      <c r="AZ108" s="112"/>
      <c r="BA108" s="112"/>
      <c r="BB108" s="112"/>
      <c r="BC108" s="112"/>
      <c r="BD108" s="112"/>
      <c r="BE108" s="112">
        <f t="shared" si="4"/>
        <v>2</v>
      </c>
      <c r="BF108" s="112"/>
      <c r="BG108" s="112"/>
      <c r="BH108" s="112"/>
      <c r="BI108" s="112"/>
      <c r="BJ108" s="112"/>
      <c r="BK108" s="112"/>
      <c r="BL108" s="112"/>
    </row>
    <row r="109" spans="1:64" ht="42" customHeight="1" x14ac:dyDescent="0.2">
      <c r="A109" s="82"/>
      <c r="B109" s="82"/>
      <c r="C109" s="82"/>
      <c r="D109" s="82"/>
      <c r="E109" s="82"/>
      <c r="F109" s="82"/>
      <c r="G109" s="120" t="s">
        <v>127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2"/>
      <c r="Z109" s="111" t="s">
        <v>86</v>
      </c>
      <c r="AA109" s="111"/>
      <c r="AB109" s="111"/>
      <c r="AC109" s="111"/>
      <c r="AD109" s="111"/>
      <c r="AE109" s="120" t="s">
        <v>114</v>
      </c>
      <c r="AF109" s="121"/>
      <c r="AG109" s="121"/>
      <c r="AH109" s="121"/>
      <c r="AI109" s="121"/>
      <c r="AJ109" s="121"/>
      <c r="AK109" s="121"/>
      <c r="AL109" s="121"/>
      <c r="AM109" s="121"/>
      <c r="AN109" s="122"/>
      <c r="AO109" s="112">
        <v>0</v>
      </c>
      <c r="AP109" s="112"/>
      <c r="AQ109" s="112"/>
      <c r="AR109" s="112"/>
      <c r="AS109" s="112"/>
      <c r="AT109" s="112"/>
      <c r="AU109" s="112"/>
      <c r="AV109" s="112"/>
      <c r="AW109" s="112">
        <v>1</v>
      </c>
      <c r="AX109" s="112"/>
      <c r="AY109" s="112"/>
      <c r="AZ109" s="112"/>
      <c r="BA109" s="112"/>
      <c r="BB109" s="112"/>
      <c r="BC109" s="112"/>
      <c r="BD109" s="112"/>
      <c r="BE109" s="112">
        <f t="shared" si="4"/>
        <v>1</v>
      </c>
      <c r="BF109" s="112"/>
      <c r="BG109" s="112"/>
      <c r="BH109" s="112"/>
      <c r="BI109" s="112"/>
      <c r="BJ109" s="112"/>
      <c r="BK109" s="112"/>
      <c r="BL109" s="112"/>
    </row>
    <row r="110" spans="1:64" ht="52.5" customHeight="1" x14ac:dyDescent="0.2">
      <c r="A110" s="107"/>
      <c r="B110" s="132"/>
      <c r="C110" s="132"/>
      <c r="D110" s="132"/>
      <c r="E110" s="132"/>
      <c r="F110" s="133"/>
      <c r="G110" s="120" t="s">
        <v>176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2"/>
      <c r="Z110" s="111" t="s">
        <v>86</v>
      </c>
      <c r="AA110" s="111"/>
      <c r="AB110" s="111"/>
      <c r="AC110" s="111"/>
      <c r="AD110" s="111"/>
      <c r="AE110" s="120" t="s">
        <v>179</v>
      </c>
      <c r="AF110" s="121"/>
      <c r="AG110" s="121"/>
      <c r="AH110" s="121"/>
      <c r="AI110" s="121"/>
      <c r="AJ110" s="121"/>
      <c r="AK110" s="121"/>
      <c r="AL110" s="121"/>
      <c r="AM110" s="121"/>
      <c r="AN110" s="122"/>
      <c r="AO110" s="134">
        <v>0</v>
      </c>
      <c r="AP110" s="132"/>
      <c r="AQ110" s="132"/>
      <c r="AR110" s="132"/>
      <c r="AS110" s="132"/>
      <c r="AT110" s="132"/>
      <c r="AU110" s="132"/>
      <c r="AV110" s="133"/>
      <c r="AW110" s="134">
        <v>1</v>
      </c>
      <c r="AX110" s="132"/>
      <c r="AY110" s="132"/>
      <c r="AZ110" s="132"/>
      <c r="BA110" s="132"/>
      <c r="BB110" s="132"/>
      <c r="BC110" s="132"/>
      <c r="BD110" s="133"/>
      <c r="BE110" s="134">
        <f t="shared" ref="BE110" si="5">AO110+AW110</f>
        <v>1</v>
      </c>
      <c r="BF110" s="132"/>
      <c r="BG110" s="132"/>
      <c r="BH110" s="132"/>
      <c r="BI110" s="132"/>
      <c r="BJ110" s="132"/>
      <c r="BK110" s="132"/>
      <c r="BL110" s="133"/>
    </row>
    <row r="111" spans="1:64" s="4" customFormat="1" ht="16.5" customHeight="1" x14ac:dyDescent="0.2">
      <c r="A111" s="113">
        <v>3</v>
      </c>
      <c r="B111" s="113"/>
      <c r="C111" s="113"/>
      <c r="D111" s="113"/>
      <c r="E111" s="113"/>
      <c r="F111" s="113"/>
      <c r="G111" s="129" t="s">
        <v>128</v>
      </c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1"/>
      <c r="Z111" s="126"/>
      <c r="AA111" s="126"/>
      <c r="AB111" s="126"/>
      <c r="AC111" s="126"/>
      <c r="AD111" s="126"/>
      <c r="AE111" s="129"/>
      <c r="AF111" s="130"/>
      <c r="AG111" s="130"/>
      <c r="AH111" s="130"/>
      <c r="AI111" s="130"/>
      <c r="AJ111" s="130"/>
      <c r="AK111" s="130"/>
      <c r="AL111" s="130"/>
      <c r="AM111" s="130"/>
      <c r="AN111" s="131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</row>
    <row r="112" spans="1:64" ht="27.75" customHeight="1" x14ac:dyDescent="0.2">
      <c r="A112" s="82"/>
      <c r="B112" s="82"/>
      <c r="C112" s="82"/>
      <c r="D112" s="82"/>
      <c r="E112" s="82"/>
      <c r="F112" s="82"/>
      <c r="G112" s="120" t="s">
        <v>129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2"/>
      <c r="Z112" s="111" t="s">
        <v>84</v>
      </c>
      <c r="AA112" s="111"/>
      <c r="AB112" s="111"/>
      <c r="AC112" s="111"/>
      <c r="AD112" s="111"/>
      <c r="AE112" s="120" t="s">
        <v>118</v>
      </c>
      <c r="AF112" s="121"/>
      <c r="AG112" s="121"/>
      <c r="AH112" s="121"/>
      <c r="AI112" s="121"/>
      <c r="AJ112" s="121"/>
      <c r="AK112" s="121"/>
      <c r="AL112" s="121"/>
      <c r="AM112" s="121"/>
      <c r="AN112" s="122"/>
      <c r="AO112" s="135">
        <v>0</v>
      </c>
      <c r="AP112" s="135"/>
      <c r="AQ112" s="135"/>
      <c r="AR112" s="135"/>
      <c r="AS112" s="135"/>
      <c r="AT112" s="135"/>
      <c r="AU112" s="135"/>
      <c r="AV112" s="135"/>
      <c r="AW112" s="135">
        <f>AW77/AW100</f>
        <v>3533333.3333333335</v>
      </c>
      <c r="AX112" s="135"/>
      <c r="AY112" s="135"/>
      <c r="AZ112" s="135"/>
      <c r="BA112" s="135"/>
      <c r="BB112" s="135"/>
      <c r="BC112" s="135"/>
      <c r="BD112" s="135"/>
      <c r="BE112" s="135">
        <f t="shared" ref="BE112:BE121" si="6">AO112+AW112</f>
        <v>3533333.3333333335</v>
      </c>
      <c r="BF112" s="135"/>
      <c r="BG112" s="135"/>
      <c r="BH112" s="135"/>
      <c r="BI112" s="135"/>
      <c r="BJ112" s="135"/>
      <c r="BK112" s="135"/>
      <c r="BL112" s="135"/>
    </row>
    <row r="113" spans="1:64" ht="27" customHeight="1" x14ac:dyDescent="0.2">
      <c r="A113" s="82"/>
      <c r="B113" s="82"/>
      <c r="C113" s="82"/>
      <c r="D113" s="82"/>
      <c r="E113" s="82"/>
      <c r="F113" s="82"/>
      <c r="G113" s="120" t="s">
        <v>130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2"/>
      <c r="Z113" s="111" t="s">
        <v>84</v>
      </c>
      <c r="AA113" s="111"/>
      <c r="AB113" s="111"/>
      <c r="AC113" s="111"/>
      <c r="AD113" s="111"/>
      <c r="AE113" s="120" t="s">
        <v>118</v>
      </c>
      <c r="AF113" s="121"/>
      <c r="AG113" s="121"/>
      <c r="AH113" s="121"/>
      <c r="AI113" s="121"/>
      <c r="AJ113" s="121"/>
      <c r="AK113" s="121"/>
      <c r="AL113" s="121"/>
      <c r="AM113" s="121"/>
      <c r="AN113" s="122"/>
      <c r="AO113" s="135">
        <v>0</v>
      </c>
      <c r="AP113" s="135"/>
      <c r="AQ113" s="135"/>
      <c r="AR113" s="135"/>
      <c r="AS113" s="135"/>
      <c r="AT113" s="135"/>
      <c r="AU113" s="135"/>
      <c r="AV113" s="135"/>
      <c r="AW113" s="135">
        <f>AW79/AW101</f>
        <v>211267.60563380283</v>
      </c>
      <c r="AX113" s="135"/>
      <c r="AY113" s="135"/>
      <c r="AZ113" s="135"/>
      <c r="BA113" s="135"/>
      <c r="BB113" s="135"/>
      <c r="BC113" s="135"/>
      <c r="BD113" s="135"/>
      <c r="BE113" s="135">
        <f t="shared" si="6"/>
        <v>211267.60563380283</v>
      </c>
      <c r="BF113" s="135"/>
      <c r="BG113" s="135"/>
      <c r="BH113" s="135"/>
      <c r="BI113" s="135"/>
      <c r="BJ113" s="135"/>
      <c r="BK113" s="135"/>
      <c r="BL113" s="135"/>
    </row>
    <row r="114" spans="1:64" ht="18" customHeight="1" x14ac:dyDescent="0.2">
      <c r="A114" s="82"/>
      <c r="B114" s="82"/>
      <c r="C114" s="82"/>
      <c r="D114" s="82"/>
      <c r="E114" s="82"/>
      <c r="F114" s="82"/>
      <c r="G114" s="120" t="s">
        <v>131</v>
      </c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2"/>
      <c r="Z114" s="111" t="s">
        <v>84</v>
      </c>
      <c r="AA114" s="111"/>
      <c r="AB114" s="111"/>
      <c r="AC114" s="111"/>
      <c r="AD114" s="111"/>
      <c r="AE114" s="120" t="s">
        <v>118</v>
      </c>
      <c r="AF114" s="121"/>
      <c r="AG114" s="121"/>
      <c r="AH114" s="121"/>
      <c r="AI114" s="121"/>
      <c r="AJ114" s="121"/>
      <c r="AK114" s="121"/>
      <c r="AL114" s="121"/>
      <c r="AM114" s="121"/>
      <c r="AN114" s="122"/>
      <c r="AO114" s="135">
        <v>0</v>
      </c>
      <c r="AP114" s="135"/>
      <c r="AQ114" s="135"/>
      <c r="AR114" s="135"/>
      <c r="AS114" s="135"/>
      <c r="AT114" s="135"/>
      <c r="AU114" s="135"/>
      <c r="AV114" s="135"/>
      <c r="AW114" s="135">
        <f>AW81/AW102</f>
        <v>3070000</v>
      </c>
      <c r="AX114" s="135"/>
      <c r="AY114" s="135"/>
      <c r="AZ114" s="135"/>
      <c r="BA114" s="135"/>
      <c r="BB114" s="135"/>
      <c r="BC114" s="135"/>
      <c r="BD114" s="135"/>
      <c r="BE114" s="135">
        <f t="shared" si="6"/>
        <v>3070000</v>
      </c>
      <c r="BF114" s="135"/>
      <c r="BG114" s="135"/>
      <c r="BH114" s="135"/>
      <c r="BI114" s="135"/>
      <c r="BJ114" s="135"/>
      <c r="BK114" s="135"/>
      <c r="BL114" s="135"/>
    </row>
    <row r="115" spans="1:64" ht="17.25" customHeight="1" x14ac:dyDescent="0.2">
      <c r="A115" s="82"/>
      <c r="B115" s="82"/>
      <c r="C115" s="82"/>
      <c r="D115" s="82"/>
      <c r="E115" s="82"/>
      <c r="F115" s="82"/>
      <c r="G115" s="120" t="s">
        <v>132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2"/>
      <c r="Z115" s="111" t="s">
        <v>84</v>
      </c>
      <c r="AA115" s="111"/>
      <c r="AB115" s="111"/>
      <c r="AC115" s="111"/>
      <c r="AD115" s="111"/>
      <c r="AE115" s="120" t="s">
        <v>118</v>
      </c>
      <c r="AF115" s="121"/>
      <c r="AG115" s="121"/>
      <c r="AH115" s="121"/>
      <c r="AI115" s="121"/>
      <c r="AJ115" s="121"/>
      <c r="AK115" s="121"/>
      <c r="AL115" s="121"/>
      <c r="AM115" s="121"/>
      <c r="AN115" s="122"/>
      <c r="AO115" s="135">
        <v>0</v>
      </c>
      <c r="AP115" s="135"/>
      <c r="AQ115" s="135"/>
      <c r="AR115" s="135"/>
      <c r="AS115" s="135"/>
      <c r="AT115" s="135"/>
      <c r="AU115" s="135"/>
      <c r="AV115" s="135"/>
      <c r="AW115" s="135">
        <v>1333333.3</v>
      </c>
      <c r="AX115" s="135"/>
      <c r="AY115" s="135"/>
      <c r="AZ115" s="135"/>
      <c r="BA115" s="135"/>
      <c r="BB115" s="135"/>
      <c r="BC115" s="135"/>
      <c r="BD115" s="135"/>
      <c r="BE115" s="135">
        <f t="shared" si="6"/>
        <v>1333333.3</v>
      </c>
      <c r="BF115" s="135"/>
      <c r="BG115" s="135"/>
      <c r="BH115" s="135"/>
      <c r="BI115" s="135"/>
      <c r="BJ115" s="135"/>
      <c r="BK115" s="135"/>
      <c r="BL115" s="135"/>
    </row>
    <row r="116" spans="1:64" ht="30.75" customHeight="1" x14ac:dyDescent="0.2">
      <c r="A116" s="82"/>
      <c r="B116" s="82"/>
      <c r="C116" s="82"/>
      <c r="D116" s="82"/>
      <c r="E116" s="82"/>
      <c r="F116" s="82"/>
      <c r="G116" s="120" t="s">
        <v>133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2"/>
      <c r="Z116" s="111" t="s">
        <v>84</v>
      </c>
      <c r="AA116" s="111"/>
      <c r="AB116" s="111"/>
      <c r="AC116" s="111"/>
      <c r="AD116" s="111"/>
      <c r="AE116" s="120" t="s">
        <v>118</v>
      </c>
      <c r="AF116" s="121"/>
      <c r="AG116" s="121"/>
      <c r="AH116" s="121"/>
      <c r="AI116" s="121"/>
      <c r="AJ116" s="121"/>
      <c r="AK116" s="121"/>
      <c r="AL116" s="121"/>
      <c r="AM116" s="121"/>
      <c r="AN116" s="122"/>
      <c r="AO116" s="135">
        <v>0</v>
      </c>
      <c r="AP116" s="135"/>
      <c r="AQ116" s="135"/>
      <c r="AR116" s="135"/>
      <c r="AS116" s="135"/>
      <c r="AT116" s="135"/>
      <c r="AU116" s="135"/>
      <c r="AV116" s="135"/>
      <c r="AW116" s="135">
        <v>1000000</v>
      </c>
      <c r="AX116" s="135"/>
      <c r="AY116" s="135"/>
      <c r="AZ116" s="135"/>
      <c r="BA116" s="135"/>
      <c r="BB116" s="135"/>
      <c r="BC116" s="135"/>
      <c r="BD116" s="135"/>
      <c r="BE116" s="135">
        <f t="shared" si="6"/>
        <v>1000000</v>
      </c>
      <c r="BF116" s="135"/>
      <c r="BG116" s="135"/>
      <c r="BH116" s="135"/>
      <c r="BI116" s="135"/>
      <c r="BJ116" s="135"/>
      <c r="BK116" s="135"/>
      <c r="BL116" s="135"/>
    </row>
    <row r="117" spans="1:64" ht="47.25" customHeight="1" x14ac:dyDescent="0.2">
      <c r="A117" s="82"/>
      <c r="B117" s="82"/>
      <c r="C117" s="82"/>
      <c r="D117" s="82"/>
      <c r="E117" s="82"/>
      <c r="F117" s="82"/>
      <c r="G117" s="120" t="s">
        <v>134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2"/>
      <c r="Z117" s="111" t="s">
        <v>84</v>
      </c>
      <c r="AA117" s="111"/>
      <c r="AB117" s="111"/>
      <c r="AC117" s="111"/>
      <c r="AD117" s="111"/>
      <c r="AE117" s="120" t="s">
        <v>118</v>
      </c>
      <c r="AF117" s="121"/>
      <c r="AG117" s="121"/>
      <c r="AH117" s="121"/>
      <c r="AI117" s="121"/>
      <c r="AJ117" s="121"/>
      <c r="AK117" s="121"/>
      <c r="AL117" s="121"/>
      <c r="AM117" s="121"/>
      <c r="AN117" s="122"/>
      <c r="AO117" s="135">
        <v>0</v>
      </c>
      <c r="AP117" s="135"/>
      <c r="AQ117" s="135"/>
      <c r="AR117" s="135"/>
      <c r="AS117" s="135"/>
      <c r="AT117" s="135"/>
      <c r="AU117" s="135"/>
      <c r="AV117" s="135"/>
      <c r="AW117" s="135">
        <v>270000</v>
      </c>
      <c r="AX117" s="135"/>
      <c r="AY117" s="135"/>
      <c r="AZ117" s="135"/>
      <c r="BA117" s="135"/>
      <c r="BB117" s="135"/>
      <c r="BC117" s="135"/>
      <c r="BD117" s="135"/>
      <c r="BE117" s="135">
        <f t="shared" si="6"/>
        <v>270000</v>
      </c>
      <c r="BF117" s="135"/>
      <c r="BG117" s="135"/>
      <c r="BH117" s="135"/>
      <c r="BI117" s="135"/>
      <c r="BJ117" s="135"/>
      <c r="BK117" s="135"/>
      <c r="BL117" s="135"/>
    </row>
    <row r="118" spans="1:64" ht="20.25" customHeight="1" x14ac:dyDescent="0.2">
      <c r="A118" s="82"/>
      <c r="B118" s="82"/>
      <c r="C118" s="82"/>
      <c r="D118" s="82"/>
      <c r="E118" s="82"/>
      <c r="F118" s="82"/>
      <c r="G118" s="120" t="s">
        <v>135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2"/>
      <c r="Z118" s="111" t="s">
        <v>84</v>
      </c>
      <c r="AA118" s="111"/>
      <c r="AB118" s="111"/>
      <c r="AC118" s="111"/>
      <c r="AD118" s="111"/>
      <c r="AE118" s="120" t="s">
        <v>118</v>
      </c>
      <c r="AF118" s="121"/>
      <c r="AG118" s="121"/>
      <c r="AH118" s="121"/>
      <c r="AI118" s="121"/>
      <c r="AJ118" s="121"/>
      <c r="AK118" s="121"/>
      <c r="AL118" s="121"/>
      <c r="AM118" s="121"/>
      <c r="AN118" s="122"/>
      <c r="AO118" s="135">
        <v>0</v>
      </c>
      <c r="AP118" s="135"/>
      <c r="AQ118" s="135"/>
      <c r="AR118" s="135"/>
      <c r="AS118" s="135"/>
      <c r="AT118" s="135"/>
      <c r="AU118" s="135"/>
      <c r="AV118" s="135"/>
      <c r="AW118" s="135">
        <f>AW89/AW106</f>
        <v>997912.66666666663</v>
      </c>
      <c r="AX118" s="135"/>
      <c r="AY118" s="135"/>
      <c r="AZ118" s="135"/>
      <c r="BA118" s="135"/>
      <c r="BB118" s="135"/>
      <c r="BC118" s="135"/>
      <c r="BD118" s="135"/>
      <c r="BE118" s="135">
        <f t="shared" si="6"/>
        <v>997912.66666666663</v>
      </c>
      <c r="BF118" s="135"/>
      <c r="BG118" s="135"/>
      <c r="BH118" s="135"/>
      <c r="BI118" s="135"/>
      <c r="BJ118" s="135"/>
      <c r="BK118" s="135"/>
      <c r="BL118" s="135"/>
    </row>
    <row r="119" spans="1:64" ht="15" customHeight="1" x14ac:dyDescent="0.2">
      <c r="A119" s="82"/>
      <c r="B119" s="82"/>
      <c r="C119" s="82"/>
      <c r="D119" s="82"/>
      <c r="E119" s="82"/>
      <c r="F119" s="82"/>
      <c r="G119" s="120" t="s">
        <v>136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2"/>
      <c r="Z119" s="111" t="s">
        <v>84</v>
      </c>
      <c r="AA119" s="111"/>
      <c r="AB119" s="111"/>
      <c r="AC119" s="111"/>
      <c r="AD119" s="111"/>
      <c r="AE119" s="120" t="s">
        <v>118</v>
      </c>
      <c r="AF119" s="121"/>
      <c r="AG119" s="121"/>
      <c r="AH119" s="121"/>
      <c r="AI119" s="121"/>
      <c r="AJ119" s="121"/>
      <c r="AK119" s="121"/>
      <c r="AL119" s="121"/>
      <c r="AM119" s="121"/>
      <c r="AN119" s="122"/>
      <c r="AO119" s="135">
        <v>0</v>
      </c>
      <c r="AP119" s="135"/>
      <c r="AQ119" s="135"/>
      <c r="AR119" s="135"/>
      <c r="AS119" s="135"/>
      <c r="AT119" s="135"/>
      <c r="AU119" s="135"/>
      <c r="AV119" s="135"/>
      <c r="AW119" s="135">
        <f>AW91/AW107</f>
        <v>9000000</v>
      </c>
      <c r="AX119" s="135"/>
      <c r="AY119" s="135"/>
      <c r="AZ119" s="135"/>
      <c r="BA119" s="135"/>
      <c r="BB119" s="135"/>
      <c r="BC119" s="135"/>
      <c r="BD119" s="135"/>
      <c r="BE119" s="135">
        <f t="shared" si="6"/>
        <v>9000000</v>
      </c>
      <c r="BF119" s="135"/>
      <c r="BG119" s="135"/>
      <c r="BH119" s="135"/>
      <c r="BI119" s="135"/>
      <c r="BJ119" s="135"/>
      <c r="BK119" s="135"/>
      <c r="BL119" s="135"/>
    </row>
    <row r="120" spans="1:64" ht="15" customHeight="1" x14ac:dyDescent="0.2">
      <c r="A120" s="82"/>
      <c r="B120" s="82"/>
      <c r="C120" s="82"/>
      <c r="D120" s="82"/>
      <c r="E120" s="82"/>
      <c r="F120" s="82"/>
      <c r="G120" s="120" t="s">
        <v>137</v>
      </c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2"/>
      <c r="Z120" s="111" t="s">
        <v>84</v>
      </c>
      <c r="AA120" s="111"/>
      <c r="AB120" s="111"/>
      <c r="AC120" s="111"/>
      <c r="AD120" s="111"/>
      <c r="AE120" s="120" t="s">
        <v>118</v>
      </c>
      <c r="AF120" s="121"/>
      <c r="AG120" s="121"/>
      <c r="AH120" s="121"/>
      <c r="AI120" s="121"/>
      <c r="AJ120" s="121"/>
      <c r="AK120" s="121"/>
      <c r="AL120" s="121"/>
      <c r="AM120" s="121"/>
      <c r="AN120" s="122"/>
      <c r="AO120" s="135">
        <v>0</v>
      </c>
      <c r="AP120" s="135"/>
      <c r="AQ120" s="135"/>
      <c r="AR120" s="135"/>
      <c r="AS120" s="135"/>
      <c r="AT120" s="135"/>
      <c r="AU120" s="135"/>
      <c r="AV120" s="135"/>
      <c r="AW120" s="135">
        <v>4000000</v>
      </c>
      <c r="AX120" s="135"/>
      <c r="AY120" s="135"/>
      <c r="AZ120" s="135"/>
      <c r="BA120" s="135"/>
      <c r="BB120" s="135"/>
      <c r="BC120" s="135"/>
      <c r="BD120" s="135"/>
      <c r="BE120" s="135">
        <f t="shared" si="6"/>
        <v>4000000</v>
      </c>
      <c r="BF120" s="135"/>
      <c r="BG120" s="135"/>
      <c r="BH120" s="135"/>
      <c r="BI120" s="135"/>
      <c r="BJ120" s="135"/>
      <c r="BK120" s="135"/>
      <c r="BL120" s="135"/>
    </row>
    <row r="121" spans="1:64" ht="41.25" customHeight="1" x14ac:dyDescent="0.2">
      <c r="A121" s="82"/>
      <c r="B121" s="82"/>
      <c r="C121" s="82"/>
      <c r="D121" s="82"/>
      <c r="E121" s="82"/>
      <c r="F121" s="82"/>
      <c r="G121" s="120" t="s">
        <v>138</v>
      </c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2"/>
      <c r="Z121" s="111" t="s">
        <v>84</v>
      </c>
      <c r="AA121" s="111"/>
      <c r="AB121" s="111"/>
      <c r="AC121" s="111"/>
      <c r="AD121" s="111"/>
      <c r="AE121" s="120" t="s">
        <v>118</v>
      </c>
      <c r="AF121" s="121"/>
      <c r="AG121" s="121"/>
      <c r="AH121" s="121"/>
      <c r="AI121" s="121"/>
      <c r="AJ121" s="121"/>
      <c r="AK121" s="121"/>
      <c r="AL121" s="121"/>
      <c r="AM121" s="121"/>
      <c r="AN121" s="122"/>
      <c r="AO121" s="135">
        <v>0</v>
      </c>
      <c r="AP121" s="135"/>
      <c r="AQ121" s="135"/>
      <c r="AR121" s="135"/>
      <c r="AS121" s="135"/>
      <c r="AT121" s="135"/>
      <c r="AU121" s="135"/>
      <c r="AV121" s="135"/>
      <c r="AW121" s="135">
        <v>408995</v>
      </c>
      <c r="AX121" s="135"/>
      <c r="AY121" s="135"/>
      <c r="AZ121" s="135"/>
      <c r="BA121" s="135"/>
      <c r="BB121" s="135"/>
      <c r="BC121" s="135"/>
      <c r="BD121" s="135"/>
      <c r="BE121" s="135">
        <f t="shared" si="6"/>
        <v>408995</v>
      </c>
      <c r="BF121" s="135"/>
      <c r="BG121" s="135"/>
      <c r="BH121" s="135"/>
      <c r="BI121" s="135"/>
      <c r="BJ121" s="135"/>
      <c r="BK121" s="135"/>
      <c r="BL121" s="135"/>
    </row>
    <row r="122" spans="1:64" ht="38.25" customHeight="1" x14ac:dyDescent="0.2">
      <c r="A122" s="107"/>
      <c r="B122" s="136"/>
      <c r="C122" s="136"/>
      <c r="D122" s="136"/>
      <c r="E122" s="136"/>
      <c r="F122" s="137"/>
      <c r="G122" s="120" t="s">
        <v>178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9"/>
      <c r="Z122" s="111" t="s">
        <v>84</v>
      </c>
      <c r="AA122" s="111"/>
      <c r="AB122" s="111"/>
      <c r="AC122" s="111"/>
      <c r="AD122" s="111"/>
      <c r="AE122" s="120" t="s">
        <v>118</v>
      </c>
      <c r="AF122" s="121"/>
      <c r="AG122" s="121"/>
      <c r="AH122" s="121"/>
      <c r="AI122" s="121"/>
      <c r="AJ122" s="121"/>
      <c r="AK122" s="121"/>
      <c r="AL122" s="121"/>
      <c r="AM122" s="121"/>
      <c r="AN122" s="122"/>
      <c r="AO122" s="140">
        <v>0</v>
      </c>
      <c r="AP122" s="136"/>
      <c r="AQ122" s="136"/>
      <c r="AR122" s="136"/>
      <c r="AS122" s="136"/>
      <c r="AT122" s="136"/>
      <c r="AU122" s="136"/>
      <c r="AV122" s="137"/>
      <c r="AW122" s="140">
        <f>AW97/AW110</f>
        <v>1000000</v>
      </c>
      <c r="AX122" s="136"/>
      <c r="AY122" s="136"/>
      <c r="AZ122" s="136"/>
      <c r="BA122" s="136"/>
      <c r="BB122" s="136"/>
      <c r="BC122" s="136"/>
      <c r="BD122" s="137"/>
      <c r="BE122" s="140">
        <f t="shared" ref="BE122" si="7">AO122+AW122</f>
        <v>1000000</v>
      </c>
      <c r="BF122" s="136"/>
      <c r="BG122" s="136"/>
      <c r="BH122" s="136"/>
      <c r="BI122" s="136"/>
      <c r="BJ122" s="136"/>
      <c r="BK122" s="136"/>
      <c r="BL122" s="137"/>
    </row>
    <row r="123" spans="1:64" s="4" customFormat="1" ht="15.75" customHeight="1" x14ac:dyDescent="0.2">
      <c r="A123" s="113">
        <v>4</v>
      </c>
      <c r="B123" s="113"/>
      <c r="C123" s="113"/>
      <c r="D123" s="113"/>
      <c r="E123" s="113"/>
      <c r="F123" s="113"/>
      <c r="G123" s="129" t="s">
        <v>139</v>
      </c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1"/>
      <c r="Z123" s="126"/>
      <c r="AA123" s="126"/>
      <c r="AB123" s="126"/>
      <c r="AC123" s="126"/>
      <c r="AD123" s="126"/>
      <c r="AE123" s="129"/>
      <c r="AF123" s="130"/>
      <c r="AG123" s="130"/>
      <c r="AH123" s="130"/>
      <c r="AI123" s="130"/>
      <c r="AJ123" s="130"/>
      <c r="AK123" s="130"/>
      <c r="AL123" s="130"/>
      <c r="AM123" s="130"/>
      <c r="AN123" s="131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</row>
    <row r="124" spans="1:64" ht="56.25" customHeight="1" x14ac:dyDescent="0.2">
      <c r="A124" s="82"/>
      <c r="B124" s="82"/>
      <c r="C124" s="82"/>
      <c r="D124" s="82"/>
      <c r="E124" s="82"/>
      <c r="F124" s="82"/>
      <c r="G124" s="120" t="s">
        <v>140</v>
      </c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2"/>
      <c r="Z124" s="111" t="s">
        <v>141</v>
      </c>
      <c r="AA124" s="111"/>
      <c r="AB124" s="111"/>
      <c r="AC124" s="111"/>
      <c r="AD124" s="111"/>
      <c r="AE124" s="120" t="s">
        <v>118</v>
      </c>
      <c r="AF124" s="121"/>
      <c r="AG124" s="121"/>
      <c r="AH124" s="121"/>
      <c r="AI124" s="121"/>
      <c r="AJ124" s="121"/>
      <c r="AK124" s="121"/>
      <c r="AL124" s="121"/>
      <c r="AM124" s="121"/>
      <c r="AN124" s="122"/>
      <c r="AO124" s="112">
        <v>0</v>
      </c>
      <c r="AP124" s="112"/>
      <c r="AQ124" s="112"/>
      <c r="AR124" s="112"/>
      <c r="AS124" s="112"/>
      <c r="AT124" s="112"/>
      <c r="AU124" s="112"/>
      <c r="AV124" s="112"/>
      <c r="AW124" s="112">
        <v>100</v>
      </c>
      <c r="AX124" s="112"/>
      <c r="AY124" s="112"/>
      <c r="AZ124" s="112"/>
      <c r="BA124" s="112"/>
      <c r="BB124" s="112"/>
      <c r="BC124" s="112"/>
      <c r="BD124" s="112"/>
      <c r="BE124" s="112">
        <f t="shared" ref="BE124:BE133" si="8">AO124+AW124</f>
        <v>100</v>
      </c>
      <c r="BF124" s="112"/>
      <c r="BG124" s="112"/>
      <c r="BH124" s="112"/>
      <c r="BI124" s="112"/>
      <c r="BJ124" s="112"/>
      <c r="BK124" s="112"/>
      <c r="BL124" s="112"/>
    </row>
    <row r="125" spans="1:64" ht="42.75" customHeight="1" x14ac:dyDescent="0.2">
      <c r="A125" s="82"/>
      <c r="B125" s="82"/>
      <c r="C125" s="82"/>
      <c r="D125" s="82"/>
      <c r="E125" s="82"/>
      <c r="F125" s="82"/>
      <c r="G125" s="120" t="s">
        <v>142</v>
      </c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2"/>
      <c r="Z125" s="111" t="s">
        <v>141</v>
      </c>
      <c r="AA125" s="111"/>
      <c r="AB125" s="111"/>
      <c r="AC125" s="111"/>
      <c r="AD125" s="111"/>
      <c r="AE125" s="120" t="s">
        <v>118</v>
      </c>
      <c r="AF125" s="121"/>
      <c r="AG125" s="121"/>
      <c r="AH125" s="121"/>
      <c r="AI125" s="121"/>
      <c r="AJ125" s="121"/>
      <c r="AK125" s="121"/>
      <c r="AL125" s="121"/>
      <c r="AM125" s="121"/>
      <c r="AN125" s="122"/>
      <c r="AO125" s="112">
        <v>0</v>
      </c>
      <c r="AP125" s="112"/>
      <c r="AQ125" s="112"/>
      <c r="AR125" s="112"/>
      <c r="AS125" s="112"/>
      <c r="AT125" s="112"/>
      <c r="AU125" s="112"/>
      <c r="AV125" s="112"/>
      <c r="AW125" s="112">
        <v>100</v>
      </c>
      <c r="AX125" s="112"/>
      <c r="AY125" s="112"/>
      <c r="AZ125" s="112"/>
      <c r="BA125" s="112"/>
      <c r="BB125" s="112"/>
      <c r="BC125" s="112"/>
      <c r="BD125" s="112"/>
      <c r="BE125" s="112">
        <f t="shared" si="8"/>
        <v>100</v>
      </c>
      <c r="BF125" s="112"/>
      <c r="BG125" s="112"/>
      <c r="BH125" s="112"/>
      <c r="BI125" s="112"/>
      <c r="BJ125" s="112"/>
      <c r="BK125" s="112"/>
      <c r="BL125" s="112"/>
    </row>
    <row r="126" spans="1:64" ht="42" customHeight="1" x14ac:dyDescent="0.2">
      <c r="A126" s="82"/>
      <c r="B126" s="82"/>
      <c r="C126" s="82"/>
      <c r="D126" s="82"/>
      <c r="E126" s="82"/>
      <c r="F126" s="82"/>
      <c r="G126" s="120" t="s">
        <v>143</v>
      </c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2"/>
      <c r="Z126" s="111" t="s">
        <v>141</v>
      </c>
      <c r="AA126" s="111"/>
      <c r="AB126" s="111"/>
      <c r="AC126" s="111"/>
      <c r="AD126" s="111"/>
      <c r="AE126" s="120" t="s">
        <v>118</v>
      </c>
      <c r="AF126" s="121"/>
      <c r="AG126" s="121"/>
      <c r="AH126" s="121"/>
      <c r="AI126" s="121"/>
      <c r="AJ126" s="121"/>
      <c r="AK126" s="121"/>
      <c r="AL126" s="121"/>
      <c r="AM126" s="121"/>
      <c r="AN126" s="122"/>
      <c r="AO126" s="112">
        <v>0</v>
      </c>
      <c r="AP126" s="112"/>
      <c r="AQ126" s="112"/>
      <c r="AR126" s="112"/>
      <c r="AS126" s="112"/>
      <c r="AT126" s="112"/>
      <c r="AU126" s="112"/>
      <c r="AV126" s="112"/>
      <c r="AW126" s="112">
        <v>100</v>
      </c>
      <c r="AX126" s="112"/>
      <c r="AY126" s="112"/>
      <c r="AZ126" s="112"/>
      <c r="BA126" s="112"/>
      <c r="BB126" s="112"/>
      <c r="BC126" s="112"/>
      <c r="BD126" s="112"/>
      <c r="BE126" s="112">
        <f t="shared" si="8"/>
        <v>100</v>
      </c>
      <c r="BF126" s="112"/>
      <c r="BG126" s="112"/>
      <c r="BH126" s="112"/>
      <c r="BI126" s="112"/>
      <c r="BJ126" s="112"/>
      <c r="BK126" s="112"/>
      <c r="BL126" s="112"/>
    </row>
    <row r="127" spans="1:64" ht="43.5" customHeight="1" x14ac:dyDescent="0.2">
      <c r="A127" s="82"/>
      <c r="B127" s="82"/>
      <c r="C127" s="82"/>
      <c r="D127" s="82"/>
      <c r="E127" s="82"/>
      <c r="F127" s="82"/>
      <c r="G127" s="120" t="s">
        <v>144</v>
      </c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2"/>
      <c r="Z127" s="111" t="s">
        <v>141</v>
      </c>
      <c r="AA127" s="111"/>
      <c r="AB127" s="111"/>
      <c r="AC127" s="111"/>
      <c r="AD127" s="111"/>
      <c r="AE127" s="120" t="s">
        <v>118</v>
      </c>
      <c r="AF127" s="121"/>
      <c r="AG127" s="121"/>
      <c r="AH127" s="121"/>
      <c r="AI127" s="121"/>
      <c r="AJ127" s="121"/>
      <c r="AK127" s="121"/>
      <c r="AL127" s="121"/>
      <c r="AM127" s="121"/>
      <c r="AN127" s="122"/>
      <c r="AO127" s="112">
        <v>0</v>
      </c>
      <c r="AP127" s="112"/>
      <c r="AQ127" s="112"/>
      <c r="AR127" s="112"/>
      <c r="AS127" s="112"/>
      <c r="AT127" s="112"/>
      <c r="AU127" s="112"/>
      <c r="AV127" s="112"/>
      <c r="AW127" s="112">
        <v>100</v>
      </c>
      <c r="AX127" s="112"/>
      <c r="AY127" s="112"/>
      <c r="AZ127" s="112"/>
      <c r="BA127" s="112"/>
      <c r="BB127" s="112"/>
      <c r="BC127" s="112"/>
      <c r="BD127" s="112"/>
      <c r="BE127" s="112">
        <f t="shared" si="8"/>
        <v>100</v>
      </c>
      <c r="BF127" s="112"/>
      <c r="BG127" s="112"/>
      <c r="BH127" s="112"/>
      <c r="BI127" s="112"/>
      <c r="BJ127" s="112"/>
      <c r="BK127" s="112"/>
      <c r="BL127" s="112"/>
    </row>
    <row r="128" spans="1:64" ht="42" customHeight="1" x14ac:dyDescent="0.2">
      <c r="A128" s="82"/>
      <c r="B128" s="82"/>
      <c r="C128" s="82"/>
      <c r="D128" s="82"/>
      <c r="E128" s="82"/>
      <c r="F128" s="82"/>
      <c r="G128" s="120" t="s">
        <v>145</v>
      </c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2"/>
      <c r="Z128" s="111" t="s">
        <v>141</v>
      </c>
      <c r="AA128" s="111"/>
      <c r="AB128" s="111"/>
      <c r="AC128" s="111"/>
      <c r="AD128" s="111"/>
      <c r="AE128" s="120" t="s">
        <v>118</v>
      </c>
      <c r="AF128" s="121"/>
      <c r="AG128" s="121"/>
      <c r="AH128" s="121"/>
      <c r="AI128" s="121"/>
      <c r="AJ128" s="121"/>
      <c r="AK128" s="121"/>
      <c r="AL128" s="121"/>
      <c r="AM128" s="121"/>
      <c r="AN128" s="122"/>
      <c r="AO128" s="112">
        <v>0</v>
      </c>
      <c r="AP128" s="112"/>
      <c r="AQ128" s="112"/>
      <c r="AR128" s="112"/>
      <c r="AS128" s="112"/>
      <c r="AT128" s="112"/>
      <c r="AU128" s="112"/>
      <c r="AV128" s="112"/>
      <c r="AW128" s="112">
        <v>26.3</v>
      </c>
      <c r="AX128" s="112"/>
      <c r="AY128" s="112"/>
      <c r="AZ128" s="112"/>
      <c r="BA128" s="112"/>
      <c r="BB128" s="112"/>
      <c r="BC128" s="112"/>
      <c r="BD128" s="112"/>
      <c r="BE128" s="112">
        <f t="shared" si="8"/>
        <v>26.3</v>
      </c>
      <c r="BF128" s="112"/>
      <c r="BG128" s="112"/>
      <c r="BH128" s="112"/>
      <c r="BI128" s="112"/>
      <c r="BJ128" s="112"/>
      <c r="BK128" s="112"/>
      <c r="BL128" s="112"/>
    </row>
    <row r="129" spans="1:64" ht="64.5" customHeight="1" x14ac:dyDescent="0.2">
      <c r="A129" s="82"/>
      <c r="B129" s="82"/>
      <c r="C129" s="82"/>
      <c r="D129" s="82"/>
      <c r="E129" s="82"/>
      <c r="F129" s="82"/>
      <c r="G129" s="120" t="s">
        <v>146</v>
      </c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2"/>
      <c r="Z129" s="111" t="s">
        <v>141</v>
      </c>
      <c r="AA129" s="111"/>
      <c r="AB129" s="111"/>
      <c r="AC129" s="111"/>
      <c r="AD129" s="111"/>
      <c r="AE129" s="120" t="s">
        <v>118</v>
      </c>
      <c r="AF129" s="121"/>
      <c r="AG129" s="121"/>
      <c r="AH129" s="121"/>
      <c r="AI129" s="121"/>
      <c r="AJ129" s="121"/>
      <c r="AK129" s="121"/>
      <c r="AL129" s="121"/>
      <c r="AM129" s="121"/>
      <c r="AN129" s="122"/>
      <c r="AO129" s="112">
        <v>0</v>
      </c>
      <c r="AP129" s="112"/>
      <c r="AQ129" s="112"/>
      <c r="AR129" s="112"/>
      <c r="AS129" s="112"/>
      <c r="AT129" s="112"/>
      <c r="AU129" s="112"/>
      <c r="AV129" s="112"/>
      <c r="AW129" s="112">
        <v>100</v>
      </c>
      <c r="AX129" s="112"/>
      <c r="AY129" s="112"/>
      <c r="AZ129" s="112"/>
      <c r="BA129" s="112"/>
      <c r="BB129" s="112"/>
      <c r="BC129" s="112"/>
      <c r="BD129" s="112"/>
      <c r="BE129" s="112">
        <f t="shared" si="8"/>
        <v>100</v>
      </c>
      <c r="BF129" s="112"/>
      <c r="BG129" s="112"/>
      <c r="BH129" s="112"/>
      <c r="BI129" s="112"/>
      <c r="BJ129" s="112"/>
      <c r="BK129" s="112"/>
      <c r="BL129" s="112"/>
    </row>
    <row r="130" spans="1:64" ht="41.25" customHeight="1" x14ac:dyDescent="0.2">
      <c r="A130" s="82"/>
      <c r="B130" s="82"/>
      <c r="C130" s="82"/>
      <c r="D130" s="82"/>
      <c r="E130" s="82"/>
      <c r="F130" s="82"/>
      <c r="G130" s="120" t="s">
        <v>147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2"/>
      <c r="Z130" s="111" t="s">
        <v>141</v>
      </c>
      <c r="AA130" s="111"/>
      <c r="AB130" s="111"/>
      <c r="AC130" s="111"/>
      <c r="AD130" s="111"/>
      <c r="AE130" s="120" t="s">
        <v>118</v>
      </c>
      <c r="AF130" s="121"/>
      <c r="AG130" s="121"/>
      <c r="AH130" s="121"/>
      <c r="AI130" s="121"/>
      <c r="AJ130" s="121"/>
      <c r="AK130" s="121"/>
      <c r="AL130" s="121"/>
      <c r="AM130" s="121"/>
      <c r="AN130" s="122"/>
      <c r="AO130" s="112">
        <v>0</v>
      </c>
      <c r="AP130" s="112"/>
      <c r="AQ130" s="112"/>
      <c r="AR130" s="112"/>
      <c r="AS130" s="112"/>
      <c r="AT130" s="112"/>
      <c r="AU130" s="112"/>
      <c r="AV130" s="112"/>
      <c r="AW130" s="112">
        <v>100</v>
      </c>
      <c r="AX130" s="112"/>
      <c r="AY130" s="112"/>
      <c r="AZ130" s="112"/>
      <c r="BA130" s="112"/>
      <c r="BB130" s="112"/>
      <c r="BC130" s="112"/>
      <c r="BD130" s="112"/>
      <c r="BE130" s="112">
        <f t="shared" si="8"/>
        <v>100</v>
      </c>
      <c r="BF130" s="112"/>
      <c r="BG130" s="112"/>
      <c r="BH130" s="112"/>
      <c r="BI130" s="112"/>
      <c r="BJ130" s="112"/>
      <c r="BK130" s="112"/>
      <c r="BL130" s="112"/>
    </row>
    <row r="131" spans="1:64" ht="45.75" customHeight="1" x14ac:dyDescent="0.2">
      <c r="A131" s="82"/>
      <c r="B131" s="82"/>
      <c r="C131" s="82"/>
      <c r="D131" s="82"/>
      <c r="E131" s="82"/>
      <c r="F131" s="82"/>
      <c r="G131" s="120" t="s">
        <v>148</v>
      </c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2"/>
      <c r="Z131" s="111" t="s">
        <v>141</v>
      </c>
      <c r="AA131" s="111"/>
      <c r="AB131" s="111"/>
      <c r="AC131" s="111"/>
      <c r="AD131" s="111"/>
      <c r="AE131" s="120" t="s">
        <v>118</v>
      </c>
      <c r="AF131" s="121"/>
      <c r="AG131" s="121"/>
      <c r="AH131" s="121"/>
      <c r="AI131" s="121"/>
      <c r="AJ131" s="121"/>
      <c r="AK131" s="121"/>
      <c r="AL131" s="121"/>
      <c r="AM131" s="121"/>
      <c r="AN131" s="122"/>
      <c r="AO131" s="112">
        <v>0</v>
      </c>
      <c r="AP131" s="112"/>
      <c r="AQ131" s="112"/>
      <c r="AR131" s="112"/>
      <c r="AS131" s="112"/>
      <c r="AT131" s="112"/>
      <c r="AU131" s="112"/>
      <c r="AV131" s="112"/>
      <c r="AW131" s="112">
        <v>100</v>
      </c>
      <c r="AX131" s="112"/>
      <c r="AY131" s="112"/>
      <c r="AZ131" s="112"/>
      <c r="BA131" s="112"/>
      <c r="BB131" s="112"/>
      <c r="BC131" s="112"/>
      <c r="BD131" s="112"/>
      <c r="BE131" s="112">
        <f t="shared" si="8"/>
        <v>100</v>
      </c>
      <c r="BF131" s="112"/>
      <c r="BG131" s="112"/>
      <c r="BH131" s="112"/>
      <c r="BI131" s="112"/>
      <c r="BJ131" s="112"/>
      <c r="BK131" s="112"/>
      <c r="BL131" s="112"/>
    </row>
    <row r="132" spans="1:64" ht="44.25" customHeight="1" x14ac:dyDescent="0.2">
      <c r="A132" s="82"/>
      <c r="B132" s="82"/>
      <c r="C132" s="82"/>
      <c r="D132" s="82"/>
      <c r="E132" s="82"/>
      <c r="F132" s="82"/>
      <c r="G132" s="120" t="s">
        <v>149</v>
      </c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2"/>
      <c r="Z132" s="111" t="s">
        <v>141</v>
      </c>
      <c r="AA132" s="111"/>
      <c r="AB132" s="111"/>
      <c r="AC132" s="111"/>
      <c r="AD132" s="111"/>
      <c r="AE132" s="120" t="s">
        <v>118</v>
      </c>
      <c r="AF132" s="121"/>
      <c r="AG132" s="121"/>
      <c r="AH132" s="121"/>
      <c r="AI132" s="121"/>
      <c r="AJ132" s="121"/>
      <c r="AK132" s="121"/>
      <c r="AL132" s="121"/>
      <c r="AM132" s="121"/>
      <c r="AN132" s="122"/>
      <c r="AO132" s="112">
        <v>0</v>
      </c>
      <c r="AP132" s="112"/>
      <c r="AQ132" s="112"/>
      <c r="AR132" s="112"/>
      <c r="AS132" s="112"/>
      <c r="AT132" s="112"/>
      <c r="AU132" s="112"/>
      <c r="AV132" s="112"/>
      <c r="AW132" s="112">
        <v>100</v>
      </c>
      <c r="AX132" s="112"/>
      <c r="AY132" s="112"/>
      <c r="AZ132" s="112"/>
      <c r="BA132" s="112"/>
      <c r="BB132" s="112"/>
      <c r="BC132" s="112"/>
      <c r="BD132" s="112"/>
      <c r="BE132" s="112">
        <f t="shared" si="8"/>
        <v>100</v>
      </c>
      <c r="BF132" s="112"/>
      <c r="BG132" s="112"/>
      <c r="BH132" s="112"/>
      <c r="BI132" s="112"/>
      <c r="BJ132" s="112"/>
      <c r="BK132" s="112"/>
      <c r="BL132" s="112"/>
    </row>
    <row r="133" spans="1:64" ht="58.5" customHeight="1" x14ac:dyDescent="0.2">
      <c r="A133" s="82"/>
      <c r="B133" s="82"/>
      <c r="C133" s="82"/>
      <c r="D133" s="82"/>
      <c r="E133" s="82"/>
      <c r="F133" s="82"/>
      <c r="G133" s="120" t="s">
        <v>150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2"/>
      <c r="Z133" s="111" t="s">
        <v>141</v>
      </c>
      <c r="AA133" s="111"/>
      <c r="AB133" s="111"/>
      <c r="AC133" s="111"/>
      <c r="AD133" s="111"/>
      <c r="AE133" s="120" t="s">
        <v>118</v>
      </c>
      <c r="AF133" s="121"/>
      <c r="AG133" s="121"/>
      <c r="AH133" s="121"/>
      <c r="AI133" s="121"/>
      <c r="AJ133" s="121"/>
      <c r="AK133" s="121"/>
      <c r="AL133" s="121"/>
      <c r="AM133" s="121"/>
      <c r="AN133" s="122"/>
      <c r="AO133" s="112">
        <v>0</v>
      </c>
      <c r="AP133" s="112"/>
      <c r="AQ133" s="112"/>
      <c r="AR133" s="112"/>
      <c r="AS133" s="112"/>
      <c r="AT133" s="112"/>
      <c r="AU133" s="112"/>
      <c r="AV133" s="112"/>
      <c r="AW133" s="112">
        <v>100</v>
      </c>
      <c r="AX133" s="112"/>
      <c r="AY133" s="112"/>
      <c r="AZ133" s="112"/>
      <c r="BA133" s="112"/>
      <c r="BB133" s="112"/>
      <c r="BC133" s="112"/>
      <c r="BD133" s="112"/>
      <c r="BE133" s="112">
        <f t="shared" si="8"/>
        <v>100</v>
      </c>
      <c r="BF133" s="112"/>
      <c r="BG133" s="112"/>
      <c r="BH133" s="112"/>
      <c r="BI133" s="112"/>
      <c r="BJ133" s="112"/>
      <c r="BK133" s="112"/>
      <c r="BL133" s="112"/>
    </row>
    <row r="134" spans="1:64" ht="66.75" customHeight="1" x14ac:dyDescent="0.2">
      <c r="A134" s="82"/>
      <c r="B134" s="148"/>
      <c r="C134" s="148"/>
      <c r="D134" s="148"/>
      <c r="E134" s="148"/>
      <c r="F134" s="148"/>
      <c r="G134" s="149" t="s">
        <v>177</v>
      </c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11" t="s">
        <v>141</v>
      </c>
      <c r="AA134" s="111"/>
      <c r="AB134" s="111"/>
      <c r="AC134" s="111"/>
      <c r="AD134" s="111"/>
      <c r="AE134" s="120" t="s">
        <v>118</v>
      </c>
      <c r="AF134" s="121"/>
      <c r="AG134" s="121"/>
      <c r="AH134" s="121"/>
      <c r="AI134" s="121"/>
      <c r="AJ134" s="121"/>
      <c r="AK134" s="121"/>
      <c r="AL134" s="121"/>
      <c r="AM134" s="121"/>
      <c r="AN134" s="122"/>
      <c r="AO134" s="112">
        <v>0</v>
      </c>
      <c r="AP134" s="112"/>
      <c r="AQ134" s="112"/>
      <c r="AR134" s="112"/>
      <c r="AS134" s="112"/>
      <c r="AT134" s="112"/>
      <c r="AU134" s="112"/>
      <c r="AV134" s="112"/>
      <c r="AW134" s="112">
        <v>100</v>
      </c>
      <c r="AX134" s="112"/>
      <c r="AY134" s="112"/>
      <c r="AZ134" s="112"/>
      <c r="BA134" s="112"/>
      <c r="BB134" s="112"/>
      <c r="BC134" s="112"/>
      <c r="BD134" s="112"/>
      <c r="BE134" s="112">
        <f t="shared" ref="BE134" si="9">AO134+AW134</f>
        <v>100</v>
      </c>
      <c r="BF134" s="112"/>
      <c r="BG134" s="112"/>
      <c r="BH134" s="112"/>
      <c r="BI134" s="112"/>
      <c r="BJ134" s="112"/>
      <c r="BK134" s="112"/>
      <c r="BL134" s="112"/>
    </row>
    <row r="135" spans="1:64" x14ac:dyDescent="0.2"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7" spans="1:64" ht="31.5" customHeight="1" x14ac:dyDescent="0.2">
      <c r="A137" s="141" t="s">
        <v>156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5"/>
      <c r="AO137" s="144" t="s">
        <v>158</v>
      </c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</row>
    <row r="138" spans="1:64" ht="17.25" customHeight="1" x14ac:dyDescent="0.2">
      <c r="W138" s="146" t="s">
        <v>7</v>
      </c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O138" s="146" t="s">
        <v>54</v>
      </c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</row>
    <row r="139" spans="1:64" ht="21" customHeight="1" x14ac:dyDescent="0.2">
      <c r="A139" s="147" t="s">
        <v>5</v>
      </c>
      <c r="B139" s="147"/>
      <c r="C139" s="147"/>
      <c r="D139" s="147"/>
      <c r="E139" s="147"/>
      <c r="F139" s="147"/>
    </row>
    <row r="140" spans="1:64" ht="13.15" customHeight="1" x14ac:dyDescent="0.2">
      <c r="A140" s="68" t="s">
        <v>155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</row>
    <row r="141" spans="1:64" x14ac:dyDescent="0.2">
      <c r="A141" s="154" t="s">
        <v>49</v>
      </c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</row>
    <row r="142" spans="1:64" ht="10.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64" ht="31.5" customHeight="1" x14ac:dyDescent="0.2">
      <c r="A143" s="141" t="s">
        <v>157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5"/>
      <c r="AO143" s="144" t="s">
        <v>159</v>
      </c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</row>
    <row r="144" spans="1:64" x14ac:dyDescent="0.2">
      <c r="W144" s="146" t="s">
        <v>7</v>
      </c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O144" s="146" t="s">
        <v>54</v>
      </c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</row>
    <row r="145" spans="1:17" x14ac:dyDescent="0.2">
      <c r="A145" s="151">
        <v>43983</v>
      </c>
      <c r="B145" s="152"/>
      <c r="C145" s="152"/>
      <c r="D145" s="152"/>
      <c r="E145" s="152"/>
      <c r="F145" s="152"/>
      <c r="G145" s="152"/>
      <c r="H145" s="152"/>
    </row>
    <row r="146" spans="1:17" x14ac:dyDescent="0.2">
      <c r="A146" s="146" t="s">
        <v>47</v>
      </c>
      <c r="B146" s="146"/>
      <c r="C146" s="146"/>
      <c r="D146" s="146"/>
      <c r="E146" s="146"/>
      <c r="F146" s="146"/>
      <c r="G146" s="146"/>
      <c r="H146" s="146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x14ac:dyDescent="0.2">
      <c r="A147" s="24" t="s">
        <v>48</v>
      </c>
    </row>
    <row r="154" spans="1:17" x14ac:dyDescent="0.2">
      <c r="A154" s="153"/>
      <c r="B154" s="153"/>
      <c r="C154" s="153"/>
      <c r="D154" s="153"/>
      <c r="E154" s="153"/>
      <c r="F154" s="153"/>
      <c r="G154" s="153"/>
      <c r="H154" s="153"/>
    </row>
    <row r="155" spans="1:17" ht="26.25" customHeight="1" x14ac:dyDescent="0.2">
      <c r="A155" s="153"/>
      <c r="B155" s="153"/>
      <c r="C155" s="153"/>
      <c r="D155" s="153"/>
      <c r="E155" s="153"/>
      <c r="F155" s="153"/>
      <c r="G155" s="153"/>
      <c r="H155" s="153"/>
    </row>
    <row r="156" spans="1:17" ht="24.75" customHeight="1" x14ac:dyDescent="0.2">
      <c r="A156" s="153"/>
      <c r="B156" s="153"/>
      <c r="C156" s="153"/>
      <c r="D156" s="153"/>
      <c r="E156" s="153"/>
      <c r="F156" s="153"/>
      <c r="G156" s="153"/>
      <c r="H156" s="153"/>
    </row>
    <row r="157" spans="1:17" ht="24.75" customHeight="1" x14ac:dyDescent="0.2">
      <c r="A157" s="153"/>
      <c r="B157" s="153"/>
      <c r="C157" s="153"/>
      <c r="D157" s="153"/>
      <c r="E157" s="153"/>
      <c r="F157" s="153"/>
      <c r="G157" s="153"/>
      <c r="H157" s="153"/>
    </row>
    <row r="158" spans="1:17" ht="21.75" customHeight="1" x14ac:dyDescent="0.2">
      <c r="A158" s="153"/>
      <c r="B158" s="153"/>
      <c r="C158" s="153"/>
      <c r="D158" s="153"/>
      <c r="E158" s="153"/>
      <c r="F158" s="153"/>
      <c r="G158" s="153"/>
      <c r="H158" s="153"/>
    </row>
    <row r="159" spans="1:17" ht="23.25" customHeight="1" x14ac:dyDescent="0.2">
      <c r="A159" s="153"/>
      <c r="B159" s="153"/>
      <c r="C159" s="153"/>
      <c r="D159" s="153"/>
      <c r="E159" s="153"/>
      <c r="F159" s="153"/>
      <c r="G159" s="153"/>
      <c r="H159" s="153"/>
    </row>
  </sheetData>
  <mergeCells count="616">
    <mergeCell ref="AO134:AV134"/>
    <mergeCell ref="AW134:BD134"/>
    <mergeCell ref="BE134:BL134"/>
    <mergeCell ref="AE98:AN98"/>
    <mergeCell ref="AO98:AV98"/>
    <mergeCell ref="AW98:BD98"/>
    <mergeCell ref="BE98:BL98"/>
    <mergeCell ref="A110:F110"/>
    <mergeCell ref="G110:Y110"/>
    <mergeCell ref="Z110:AD110"/>
    <mergeCell ref="AE110:AN110"/>
    <mergeCell ref="AO110:AV110"/>
    <mergeCell ref="AW110:BD110"/>
    <mergeCell ref="BE110:BL11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A145:H145"/>
    <mergeCell ref="A146:H146"/>
    <mergeCell ref="A154:H154"/>
    <mergeCell ref="A159:H159"/>
    <mergeCell ref="A158:H158"/>
    <mergeCell ref="A156:H156"/>
    <mergeCell ref="A140:AS140"/>
    <mergeCell ref="A141:AS141"/>
    <mergeCell ref="A143:V143"/>
    <mergeCell ref="W143:AM143"/>
    <mergeCell ref="AO143:BG143"/>
    <mergeCell ref="W144:AM144"/>
    <mergeCell ref="AO144:BG144"/>
    <mergeCell ref="A155:H155"/>
    <mergeCell ref="A157:H157"/>
    <mergeCell ref="A137:V137"/>
    <mergeCell ref="W137:AM137"/>
    <mergeCell ref="AO137:BG137"/>
    <mergeCell ref="W138:AM138"/>
    <mergeCell ref="AO138:BG138"/>
    <mergeCell ref="A139:F139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A134:F134"/>
    <mergeCell ref="G134:Y134"/>
    <mergeCell ref="Z134:AD134"/>
    <mergeCell ref="AE134:AN134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1:BL121"/>
    <mergeCell ref="A123:F123"/>
    <mergeCell ref="G123:Y123"/>
    <mergeCell ref="Z123:AD123"/>
    <mergeCell ref="AE123:AN123"/>
    <mergeCell ref="AO123:AV123"/>
    <mergeCell ref="AW123:BD123"/>
    <mergeCell ref="BE123:BL123"/>
    <mergeCell ref="A121:F121"/>
    <mergeCell ref="G121:Y121"/>
    <mergeCell ref="Z121:AD121"/>
    <mergeCell ref="AE121:AN121"/>
    <mergeCell ref="AO121:AV121"/>
    <mergeCell ref="AW121:BD121"/>
    <mergeCell ref="A122:F122"/>
    <mergeCell ref="G122:Y122"/>
    <mergeCell ref="Z122:AD122"/>
    <mergeCell ref="AE122:AN122"/>
    <mergeCell ref="AO122:AV122"/>
    <mergeCell ref="AW122:BD122"/>
    <mergeCell ref="BE122:BL122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6:BL96"/>
    <mergeCell ref="A99:F99"/>
    <mergeCell ref="G99:Y99"/>
    <mergeCell ref="Z99:AD99"/>
    <mergeCell ref="AE99:AN99"/>
    <mergeCell ref="AO99:AV99"/>
    <mergeCell ref="AW99:BD99"/>
    <mergeCell ref="BE99:BL99"/>
    <mergeCell ref="A96:F96"/>
    <mergeCell ref="G96:Y96"/>
    <mergeCell ref="Z96:AD96"/>
    <mergeCell ref="AE96:AN96"/>
    <mergeCell ref="AO96:AV96"/>
    <mergeCell ref="AW96:BD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7:AZ47"/>
    <mergeCell ref="A48:AZ48"/>
    <mergeCell ref="A49:C50"/>
    <mergeCell ref="D49:AB50"/>
    <mergeCell ref="AC49:AJ50"/>
    <mergeCell ref="AK49:AR50"/>
    <mergeCell ref="AS49:AZ50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76:L76 G96">
    <cfRule type="cellIs" dxfId="231" priority="117" stopIfTrue="1" operator="equal">
      <formula>$G75</formula>
    </cfRule>
  </conditionalFormatting>
  <conditionalFormatting sqref="D53">
    <cfRule type="cellIs" dxfId="230" priority="118" stopIfTrue="1" operator="equal">
      <formula>$D52</formula>
    </cfRule>
  </conditionalFormatting>
  <conditionalFormatting sqref="A76:F76">
    <cfRule type="cellIs" dxfId="229" priority="119" stopIfTrue="1" operator="equal">
      <formula>0</formula>
    </cfRule>
  </conditionalFormatting>
  <conditionalFormatting sqref="D54">
    <cfRule type="cellIs" dxfId="228" priority="116" stopIfTrue="1" operator="equal">
      <formula>$D53</formula>
    </cfRule>
  </conditionalFormatting>
  <conditionalFormatting sqref="D55">
    <cfRule type="cellIs" dxfId="227" priority="115" stopIfTrue="1" operator="equal">
      <formula>$D54</formula>
    </cfRule>
  </conditionalFormatting>
  <conditionalFormatting sqref="D56">
    <cfRule type="cellIs" dxfId="226" priority="114" stopIfTrue="1" operator="equal">
      <formula>$D55</formula>
    </cfRule>
  </conditionalFormatting>
  <conditionalFormatting sqref="D57">
    <cfRule type="cellIs" dxfId="225" priority="113" stopIfTrue="1" operator="equal">
      <formula>$D56</formula>
    </cfRule>
  </conditionalFormatting>
  <conditionalFormatting sqref="D58">
    <cfRule type="cellIs" dxfId="224" priority="112" stopIfTrue="1" operator="equal">
      <formula>$D57</formula>
    </cfRule>
  </conditionalFormatting>
  <conditionalFormatting sqref="D59">
    <cfRule type="cellIs" dxfId="223" priority="111" stopIfTrue="1" operator="equal">
      <formula>$D58</formula>
    </cfRule>
  </conditionalFormatting>
  <conditionalFormatting sqref="G77">
    <cfRule type="cellIs" dxfId="222" priority="109" stopIfTrue="1" operator="equal">
      <formula>$G76</formula>
    </cfRule>
  </conditionalFormatting>
  <conditionalFormatting sqref="A77:F77">
    <cfRule type="cellIs" dxfId="221" priority="110" stopIfTrue="1" operator="equal">
      <formula>0</formula>
    </cfRule>
  </conditionalFormatting>
  <conditionalFormatting sqref="G78">
    <cfRule type="cellIs" dxfId="220" priority="107" stopIfTrue="1" operator="equal">
      <formula>$G77</formula>
    </cfRule>
  </conditionalFormatting>
  <conditionalFormatting sqref="A78:F78">
    <cfRule type="cellIs" dxfId="219" priority="108" stopIfTrue="1" operator="equal">
      <formula>0</formula>
    </cfRule>
  </conditionalFormatting>
  <conditionalFormatting sqref="G79">
    <cfRule type="cellIs" dxfId="218" priority="105" stopIfTrue="1" operator="equal">
      <formula>$G78</formula>
    </cfRule>
  </conditionalFormatting>
  <conditionalFormatting sqref="A79:F79">
    <cfRule type="cellIs" dxfId="217" priority="106" stopIfTrue="1" operator="equal">
      <formula>0</formula>
    </cfRule>
  </conditionalFormatting>
  <conditionalFormatting sqref="G80">
    <cfRule type="cellIs" dxfId="216" priority="103" stopIfTrue="1" operator="equal">
      <formula>$G79</formula>
    </cfRule>
  </conditionalFormatting>
  <conditionalFormatting sqref="A80:F80">
    <cfRule type="cellIs" dxfId="215" priority="104" stopIfTrue="1" operator="equal">
      <formula>0</formula>
    </cfRule>
  </conditionalFormatting>
  <conditionalFormatting sqref="G81">
    <cfRule type="cellIs" dxfId="214" priority="101" stopIfTrue="1" operator="equal">
      <formula>$G80</formula>
    </cfRule>
  </conditionalFormatting>
  <conditionalFormatting sqref="A81:F81">
    <cfRule type="cellIs" dxfId="213" priority="102" stopIfTrue="1" operator="equal">
      <formula>0</formula>
    </cfRule>
  </conditionalFormatting>
  <conditionalFormatting sqref="G82">
    <cfRule type="cellIs" dxfId="212" priority="99" stopIfTrue="1" operator="equal">
      <formula>$G81</formula>
    </cfRule>
  </conditionalFormatting>
  <conditionalFormatting sqref="A82:F82">
    <cfRule type="cellIs" dxfId="211" priority="100" stopIfTrue="1" operator="equal">
      <formula>0</formula>
    </cfRule>
  </conditionalFormatting>
  <conditionalFormatting sqref="G83">
    <cfRule type="cellIs" dxfId="210" priority="97" stopIfTrue="1" operator="equal">
      <formula>$G82</formula>
    </cfRule>
  </conditionalFormatting>
  <conditionalFormatting sqref="A83:F83">
    <cfRule type="cellIs" dxfId="209" priority="98" stopIfTrue="1" operator="equal">
      <formula>0</formula>
    </cfRule>
  </conditionalFormatting>
  <conditionalFormatting sqref="G84">
    <cfRule type="cellIs" dxfId="208" priority="95" stopIfTrue="1" operator="equal">
      <formula>$G83</formula>
    </cfRule>
  </conditionalFormatting>
  <conditionalFormatting sqref="A84:F84">
    <cfRule type="cellIs" dxfId="207" priority="96" stopIfTrue="1" operator="equal">
      <formula>0</formula>
    </cfRule>
  </conditionalFormatting>
  <conditionalFormatting sqref="G85">
    <cfRule type="cellIs" dxfId="206" priority="93" stopIfTrue="1" operator="equal">
      <formula>$G84</formula>
    </cfRule>
  </conditionalFormatting>
  <conditionalFormatting sqref="A85:F85">
    <cfRule type="cellIs" dxfId="205" priority="94" stopIfTrue="1" operator="equal">
      <formula>0</formula>
    </cfRule>
  </conditionalFormatting>
  <conditionalFormatting sqref="G86">
    <cfRule type="cellIs" dxfId="204" priority="91" stopIfTrue="1" operator="equal">
      <formula>$G85</formula>
    </cfRule>
  </conditionalFormatting>
  <conditionalFormatting sqref="A86:F86">
    <cfRule type="cellIs" dxfId="203" priority="92" stopIfTrue="1" operator="equal">
      <formula>0</formula>
    </cfRule>
  </conditionalFormatting>
  <conditionalFormatting sqref="G87">
    <cfRule type="cellIs" dxfId="202" priority="89" stopIfTrue="1" operator="equal">
      <formula>$G86</formula>
    </cfRule>
  </conditionalFormatting>
  <conditionalFormatting sqref="A87:F87">
    <cfRule type="cellIs" dxfId="201" priority="90" stopIfTrue="1" operator="equal">
      <formula>0</formula>
    </cfRule>
  </conditionalFormatting>
  <conditionalFormatting sqref="G88">
    <cfRule type="cellIs" dxfId="200" priority="87" stopIfTrue="1" operator="equal">
      <formula>$G87</formula>
    </cfRule>
  </conditionalFormatting>
  <conditionalFormatting sqref="A88:F88">
    <cfRule type="cellIs" dxfId="199" priority="88" stopIfTrue="1" operator="equal">
      <formula>0</formula>
    </cfRule>
  </conditionalFormatting>
  <conditionalFormatting sqref="G89">
    <cfRule type="cellIs" dxfId="198" priority="85" stopIfTrue="1" operator="equal">
      <formula>$G88</formula>
    </cfRule>
  </conditionalFormatting>
  <conditionalFormatting sqref="A89:F89">
    <cfRule type="cellIs" dxfId="197" priority="86" stopIfTrue="1" operator="equal">
      <formula>0</formula>
    </cfRule>
  </conditionalFormatting>
  <conditionalFormatting sqref="G90">
    <cfRule type="cellIs" dxfId="196" priority="83" stopIfTrue="1" operator="equal">
      <formula>$G89</formula>
    </cfRule>
  </conditionalFormatting>
  <conditionalFormatting sqref="A90:F90">
    <cfRule type="cellIs" dxfId="195" priority="84" stopIfTrue="1" operator="equal">
      <formula>0</formula>
    </cfRule>
  </conditionalFormatting>
  <conditionalFormatting sqref="G91">
    <cfRule type="cellIs" dxfId="194" priority="81" stopIfTrue="1" operator="equal">
      <formula>$G90</formula>
    </cfRule>
  </conditionalFormatting>
  <conditionalFormatting sqref="A91:F91">
    <cfRule type="cellIs" dxfId="193" priority="82" stopIfTrue="1" operator="equal">
      <formula>0</formula>
    </cfRule>
  </conditionalFormatting>
  <conditionalFormatting sqref="G92">
    <cfRule type="cellIs" dxfId="192" priority="79" stopIfTrue="1" operator="equal">
      <formula>$G91</formula>
    </cfRule>
  </conditionalFormatting>
  <conditionalFormatting sqref="A92:F92">
    <cfRule type="cellIs" dxfId="191" priority="80" stopIfTrue="1" operator="equal">
      <formula>0</formula>
    </cfRule>
  </conditionalFormatting>
  <conditionalFormatting sqref="G93">
    <cfRule type="cellIs" dxfId="190" priority="77" stopIfTrue="1" operator="equal">
      <formula>$G92</formula>
    </cfRule>
  </conditionalFormatting>
  <conditionalFormatting sqref="A93:F93">
    <cfRule type="cellIs" dxfId="189" priority="78" stopIfTrue="1" operator="equal">
      <formula>0</formula>
    </cfRule>
  </conditionalFormatting>
  <conditionalFormatting sqref="G94">
    <cfRule type="cellIs" dxfId="188" priority="75" stopIfTrue="1" operator="equal">
      <formula>$G93</formula>
    </cfRule>
  </conditionalFormatting>
  <conditionalFormatting sqref="A94:F94">
    <cfRule type="cellIs" dxfId="187" priority="76" stopIfTrue="1" operator="equal">
      <formula>0</formula>
    </cfRule>
  </conditionalFormatting>
  <conditionalFormatting sqref="G95">
    <cfRule type="cellIs" dxfId="186" priority="73" stopIfTrue="1" operator="equal">
      <formula>$G94</formula>
    </cfRule>
  </conditionalFormatting>
  <conditionalFormatting sqref="A95:F95">
    <cfRule type="cellIs" dxfId="185" priority="74" stopIfTrue="1" operator="equal">
      <formula>0</formula>
    </cfRule>
  </conditionalFormatting>
  <conditionalFormatting sqref="A96:F96 A97:A98">
    <cfRule type="cellIs" dxfId="184" priority="72" stopIfTrue="1" operator="equal">
      <formula>0</formula>
    </cfRule>
  </conditionalFormatting>
  <conditionalFormatting sqref="G99">
    <cfRule type="cellIs" dxfId="183" priority="69" stopIfTrue="1" operator="equal">
      <formula>$G96</formula>
    </cfRule>
  </conditionalFormatting>
  <conditionalFormatting sqref="A99:F99">
    <cfRule type="cellIs" dxfId="182" priority="70" stopIfTrue="1" operator="equal">
      <formula>0</formula>
    </cfRule>
  </conditionalFormatting>
  <conditionalFormatting sqref="G100">
    <cfRule type="cellIs" dxfId="181" priority="67" stopIfTrue="1" operator="equal">
      <formula>$G99</formula>
    </cfRule>
  </conditionalFormatting>
  <conditionalFormatting sqref="A100:F100">
    <cfRule type="cellIs" dxfId="180" priority="68" stopIfTrue="1" operator="equal">
      <formula>0</formula>
    </cfRule>
  </conditionalFormatting>
  <conditionalFormatting sqref="G101">
    <cfRule type="cellIs" dxfId="179" priority="65" stopIfTrue="1" operator="equal">
      <formula>$G100</formula>
    </cfRule>
  </conditionalFormatting>
  <conditionalFormatting sqref="A101:F101">
    <cfRule type="cellIs" dxfId="178" priority="66" stopIfTrue="1" operator="equal">
      <formula>0</formula>
    </cfRule>
  </conditionalFormatting>
  <conditionalFormatting sqref="G102">
    <cfRule type="cellIs" dxfId="177" priority="63" stopIfTrue="1" operator="equal">
      <formula>$G101</formula>
    </cfRule>
  </conditionalFormatting>
  <conditionalFormatting sqref="A102:F102">
    <cfRule type="cellIs" dxfId="176" priority="64" stopIfTrue="1" operator="equal">
      <formula>0</formula>
    </cfRule>
  </conditionalFormatting>
  <conditionalFormatting sqref="G103">
    <cfRule type="cellIs" dxfId="175" priority="61" stopIfTrue="1" operator="equal">
      <formula>$G102</formula>
    </cfRule>
  </conditionalFormatting>
  <conditionalFormatting sqref="A103:F103">
    <cfRule type="cellIs" dxfId="174" priority="62" stopIfTrue="1" operator="equal">
      <formula>0</formula>
    </cfRule>
  </conditionalFormatting>
  <conditionalFormatting sqref="G104">
    <cfRule type="cellIs" dxfId="173" priority="59" stopIfTrue="1" operator="equal">
      <formula>$G103</formula>
    </cfRule>
  </conditionalFormatting>
  <conditionalFormatting sqref="A104:F104">
    <cfRule type="cellIs" dxfId="172" priority="60" stopIfTrue="1" operator="equal">
      <formula>0</formula>
    </cfRule>
  </conditionalFormatting>
  <conditionalFormatting sqref="G105">
    <cfRule type="cellIs" dxfId="171" priority="57" stopIfTrue="1" operator="equal">
      <formula>$G104</formula>
    </cfRule>
  </conditionalFormatting>
  <conditionalFormatting sqref="A105:F105">
    <cfRule type="cellIs" dxfId="170" priority="58" stopIfTrue="1" operator="equal">
      <formula>0</formula>
    </cfRule>
  </conditionalFormatting>
  <conditionalFormatting sqref="G106">
    <cfRule type="cellIs" dxfId="169" priority="55" stopIfTrue="1" operator="equal">
      <formula>$G105</formula>
    </cfRule>
  </conditionalFormatting>
  <conditionalFormatting sqref="A106:F106">
    <cfRule type="cellIs" dxfId="168" priority="56" stopIfTrue="1" operator="equal">
      <formula>0</formula>
    </cfRule>
  </conditionalFormatting>
  <conditionalFormatting sqref="G107">
    <cfRule type="cellIs" dxfId="167" priority="53" stopIfTrue="1" operator="equal">
      <formula>$G106</formula>
    </cfRule>
  </conditionalFormatting>
  <conditionalFormatting sqref="A107:F107">
    <cfRule type="cellIs" dxfId="166" priority="54" stopIfTrue="1" operator="equal">
      <formula>0</formula>
    </cfRule>
  </conditionalFormatting>
  <conditionalFormatting sqref="G108">
    <cfRule type="cellIs" dxfId="165" priority="51" stopIfTrue="1" operator="equal">
      <formula>$G107</formula>
    </cfRule>
  </conditionalFormatting>
  <conditionalFormatting sqref="A108:F108">
    <cfRule type="cellIs" dxfId="164" priority="52" stopIfTrue="1" operator="equal">
      <formula>0</formula>
    </cfRule>
  </conditionalFormatting>
  <conditionalFormatting sqref="G109">
    <cfRule type="cellIs" dxfId="163" priority="49" stopIfTrue="1" operator="equal">
      <formula>$G108</formula>
    </cfRule>
  </conditionalFormatting>
  <conditionalFormatting sqref="A109:F109 A110">
    <cfRule type="cellIs" dxfId="162" priority="50" stopIfTrue="1" operator="equal">
      <formula>0</formula>
    </cfRule>
  </conditionalFormatting>
  <conditionalFormatting sqref="G111">
    <cfRule type="cellIs" dxfId="161" priority="47" stopIfTrue="1" operator="equal">
      <formula>$G109</formula>
    </cfRule>
  </conditionalFormatting>
  <conditionalFormatting sqref="A111:F111">
    <cfRule type="cellIs" dxfId="160" priority="48" stopIfTrue="1" operator="equal">
      <formula>0</formula>
    </cfRule>
  </conditionalFormatting>
  <conditionalFormatting sqref="G112">
    <cfRule type="cellIs" dxfId="159" priority="45" stopIfTrue="1" operator="equal">
      <formula>$G111</formula>
    </cfRule>
  </conditionalFormatting>
  <conditionalFormatting sqref="A112:F112">
    <cfRule type="cellIs" dxfId="158" priority="46" stopIfTrue="1" operator="equal">
      <formula>0</formula>
    </cfRule>
  </conditionalFormatting>
  <conditionalFormatting sqref="G113">
    <cfRule type="cellIs" dxfId="157" priority="43" stopIfTrue="1" operator="equal">
      <formula>$G112</formula>
    </cfRule>
  </conditionalFormatting>
  <conditionalFormatting sqref="A113:F113">
    <cfRule type="cellIs" dxfId="156" priority="44" stopIfTrue="1" operator="equal">
      <formula>0</formula>
    </cfRule>
  </conditionalFormatting>
  <conditionalFormatting sqref="G114">
    <cfRule type="cellIs" dxfId="155" priority="41" stopIfTrue="1" operator="equal">
      <formula>$G113</formula>
    </cfRule>
  </conditionalFormatting>
  <conditionalFormatting sqref="A114:F114">
    <cfRule type="cellIs" dxfId="154" priority="42" stopIfTrue="1" operator="equal">
      <formula>0</formula>
    </cfRule>
  </conditionalFormatting>
  <conditionalFormatting sqref="G115">
    <cfRule type="cellIs" dxfId="153" priority="39" stopIfTrue="1" operator="equal">
      <formula>$G114</formula>
    </cfRule>
  </conditionalFormatting>
  <conditionalFormatting sqref="A115:F115">
    <cfRule type="cellIs" dxfId="152" priority="40" stopIfTrue="1" operator="equal">
      <formula>0</formula>
    </cfRule>
  </conditionalFormatting>
  <conditionalFormatting sqref="G116">
    <cfRule type="cellIs" dxfId="151" priority="37" stopIfTrue="1" operator="equal">
      <formula>$G115</formula>
    </cfRule>
  </conditionalFormatting>
  <conditionalFormatting sqref="A116:F116">
    <cfRule type="cellIs" dxfId="150" priority="38" stopIfTrue="1" operator="equal">
      <formula>0</formula>
    </cfRule>
  </conditionalFormatting>
  <conditionalFormatting sqref="G117">
    <cfRule type="cellIs" dxfId="149" priority="35" stopIfTrue="1" operator="equal">
      <formula>$G116</formula>
    </cfRule>
  </conditionalFormatting>
  <conditionalFormatting sqref="A117:F117">
    <cfRule type="cellIs" dxfId="148" priority="36" stopIfTrue="1" operator="equal">
      <formula>0</formula>
    </cfRule>
  </conditionalFormatting>
  <conditionalFormatting sqref="G118">
    <cfRule type="cellIs" dxfId="147" priority="33" stopIfTrue="1" operator="equal">
      <formula>$G117</formula>
    </cfRule>
  </conditionalFormatting>
  <conditionalFormatting sqref="A118:F118">
    <cfRule type="cellIs" dxfId="146" priority="34" stopIfTrue="1" operator="equal">
      <formula>0</formula>
    </cfRule>
  </conditionalFormatting>
  <conditionalFormatting sqref="G119">
    <cfRule type="cellIs" dxfId="145" priority="31" stopIfTrue="1" operator="equal">
      <formula>$G118</formula>
    </cfRule>
  </conditionalFormatting>
  <conditionalFormatting sqref="A119:F119">
    <cfRule type="cellIs" dxfId="144" priority="32" stopIfTrue="1" operator="equal">
      <formula>0</formula>
    </cfRule>
  </conditionalFormatting>
  <conditionalFormatting sqref="G120">
    <cfRule type="cellIs" dxfId="143" priority="29" stopIfTrue="1" operator="equal">
      <formula>$G119</formula>
    </cfRule>
  </conditionalFormatting>
  <conditionalFormatting sqref="A120:F120">
    <cfRule type="cellIs" dxfId="142" priority="30" stopIfTrue="1" operator="equal">
      <formula>0</formula>
    </cfRule>
  </conditionalFormatting>
  <conditionalFormatting sqref="G121:G122">
    <cfRule type="cellIs" dxfId="141" priority="27" stopIfTrue="1" operator="equal">
      <formula>$G120</formula>
    </cfRule>
  </conditionalFormatting>
  <conditionalFormatting sqref="A121:F121 A122">
    <cfRule type="cellIs" dxfId="140" priority="28" stopIfTrue="1" operator="equal">
      <formula>0</formula>
    </cfRule>
  </conditionalFormatting>
  <conditionalFormatting sqref="G123">
    <cfRule type="cellIs" dxfId="139" priority="25" stopIfTrue="1" operator="equal">
      <formula>$G121</formula>
    </cfRule>
  </conditionalFormatting>
  <conditionalFormatting sqref="A123:F123">
    <cfRule type="cellIs" dxfId="138" priority="26" stopIfTrue="1" operator="equal">
      <formula>0</formula>
    </cfRule>
  </conditionalFormatting>
  <conditionalFormatting sqref="G124">
    <cfRule type="cellIs" dxfId="137" priority="23" stopIfTrue="1" operator="equal">
      <formula>$G123</formula>
    </cfRule>
  </conditionalFormatting>
  <conditionalFormatting sqref="A124:F124">
    <cfRule type="cellIs" dxfId="136" priority="24" stopIfTrue="1" operator="equal">
      <formula>0</formula>
    </cfRule>
  </conditionalFormatting>
  <conditionalFormatting sqref="G125">
    <cfRule type="cellIs" dxfId="135" priority="21" stopIfTrue="1" operator="equal">
      <formula>$G124</formula>
    </cfRule>
  </conditionalFormatting>
  <conditionalFormatting sqref="A125:F125">
    <cfRule type="cellIs" dxfId="134" priority="22" stopIfTrue="1" operator="equal">
      <formula>0</formula>
    </cfRule>
  </conditionalFormatting>
  <conditionalFormatting sqref="G126">
    <cfRule type="cellIs" dxfId="133" priority="19" stopIfTrue="1" operator="equal">
      <formula>$G125</formula>
    </cfRule>
  </conditionalFormatting>
  <conditionalFormatting sqref="A126:F126">
    <cfRule type="cellIs" dxfId="132" priority="20" stopIfTrue="1" operator="equal">
      <formula>0</formula>
    </cfRule>
  </conditionalFormatting>
  <conditionalFormatting sqref="G127">
    <cfRule type="cellIs" dxfId="131" priority="17" stopIfTrue="1" operator="equal">
      <formula>$G126</formula>
    </cfRule>
  </conditionalFormatting>
  <conditionalFormatting sqref="A127:F127">
    <cfRule type="cellIs" dxfId="130" priority="18" stopIfTrue="1" operator="equal">
      <formula>0</formula>
    </cfRule>
  </conditionalFormatting>
  <conditionalFormatting sqref="G128">
    <cfRule type="cellIs" dxfId="129" priority="15" stopIfTrue="1" operator="equal">
      <formula>$G127</formula>
    </cfRule>
  </conditionalFormatting>
  <conditionalFormatting sqref="A128:F128">
    <cfRule type="cellIs" dxfId="128" priority="16" stopIfTrue="1" operator="equal">
      <formula>0</formula>
    </cfRule>
  </conditionalFormatting>
  <conditionalFormatting sqref="G129">
    <cfRule type="cellIs" dxfId="127" priority="13" stopIfTrue="1" operator="equal">
      <formula>$G128</formula>
    </cfRule>
  </conditionalFormatting>
  <conditionalFormatting sqref="A129:F129">
    <cfRule type="cellIs" dxfId="126" priority="14" stopIfTrue="1" operator="equal">
      <formula>0</formula>
    </cfRule>
  </conditionalFormatting>
  <conditionalFormatting sqref="G130">
    <cfRule type="cellIs" dxfId="125" priority="11" stopIfTrue="1" operator="equal">
      <formula>$G129</formula>
    </cfRule>
  </conditionalFormatting>
  <conditionalFormatting sqref="A130:F130">
    <cfRule type="cellIs" dxfId="124" priority="12" stopIfTrue="1" operator="equal">
      <formula>0</formula>
    </cfRule>
  </conditionalFormatting>
  <conditionalFormatting sqref="G131">
    <cfRule type="cellIs" dxfId="123" priority="9" stopIfTrue="1" operator="equal">
      <formula>$G130</formula>
    </cfRule>
  </conditionalFormatting>
  <conditionalFormatting sqref="A131:F131">
    <cfRule type="cellIs" dxfId="122" priority="10" stopIfTrue="1" operator="equal">
      <formula>0</formula>
    </cfRule>
  </conditionalFormatting>
  <conditionalFormatting sqref="G132">
    <cfRule type="cellIs" dxfId="121" priority="7" stopIfTrue="1" operator="equal">
      <formula>$G131</formula>
    </cfRule>
  </conditionalFormatting>
  <conditionalFormatting sqref="A132:F132">
    <cfRule type="cellIs" dxfId="120" priority="8" stopIfTrue="1" operator="equal">
      <formula>0</formula>
    </cfRule>
  </conditionalFormatting>
  <conditionalFormatting sqref="G133:G134">
    <cfRule type="cellIs" dxfId="119" priority="5" stopIfTrue="1" operator="equal">
      <formula>$G132</formula>
    </cfRule>
  </conditionalFormatting>
  <conditionalFormatting sqref="A133:F133 A134">
    <cfRule type="cellIs" dxfId="118" priority="6" stopIfTrue="1" operator="equal">
      <formula>0</formula>
    </cfRule>
  </conditionalFormatting>
  <conditionalFormatting sqref="G98">
    <cfRule type="cellIs" dxfId="117" priority="3" stopIfTrue="1" operator="equal">
      <formula>$G97</formula>
    </cfRule>
  </conditionalFormatting>
  <conditionalFormatting sqref="G110">
    <cfRule type="cellIs" dxfId="116" priority="2" stopIfTrue="1" operator="equal">
      <formula>$G109</formula>
    </cfRule>
  </conditionalFormatting>
  <conditionalFormatting sqref="G97">
    <cfRule type="cellIs" dxfId="115" priority="1" stopIfTrue="1" operator="equal">
      <formula>$G96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133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3"/>
  <sheetViews>
    <sheetView view="pageBreakPreview" topLeftCell="A34" zoomScaleNormal="100" zoomScaleSheetLayoutView="100" workbookViewId="0">
      <selection activeCell="AJ69" sqref="AJ69:AQ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66" t="s">
        <v>37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21.75" customHeight="1" x14ac:dyDescent="0.2">
      <c r="AO4" s="68" t="s">
        <v>153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O5" s="69" t="s">
        <v>22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5.95" customHeight="1" x14ac:dyDescent="0.2">
      <c r="AO7" s="60" t="s">
        <v>2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9" spans="1:77" ht="15.75" customHeight="1" x14ac:dyDescent="0.2">
      <c r="A9" s="61" t="s">
        <v>23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77" ht="15.75" customHeight="1" x14ac:dyDescent="0.2">
      <c r="A10" s="61" t="s">
        <v>162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55</v>
      </c>
      <c r="B12" s="62" t="s">
        <v>152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34"/>
      <c r="N12" s="64" t="s">
        <v>154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5"/>
      <c r="AU12" s="62" t="s">
        <v>160</v>
      </c>
      <c r="AV12" s="63"/>
      <c r="AW12" s="63"/>
      <c r="AX12" s="63"/>
      <c r="AY12" s="63"/>
      <c r="AZ12" s="63"/>
      <c r="BA12" s="63"/>
      <c r="BB12" s="63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71" t="s">
        <v>58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3"/>
      <c r="N13" s="72" t="s">
        <v>64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3"/>
      <c r="AU13" s="71" t="s">
        <v>57</v>
      </c>
      <c r="AV13" s="71"/>
      <c r="AW13" s="71"/>
      <c r="AX13" s="71"/>
      <c r="AY13" s="71"/>
      <c r="AZ13" s="71"/>
      <c r="BA13" s="71"/>
      <c r="BB13" s="7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6</v>
      </c>
      <c r="B15" s="62" t="s">
        <v>165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4"/>
      <c r="N15" s="64" t="s">
        <v>154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5"/>
      <c r="AU15" s="62" t="s">
        <v>160</v>
      </c>
      <c r="AV15" s="63"/>
      <c r="AW15" s="63"/>
      <c r="AX15" s="63"/>
      <c r="AY15" s="63"/>
      <c r="AZ15" s="63"/>
      <c r="BA15" s="63"/>
      <c r="BB15" s="63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71" t="s">
        <v>58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3"/>
      <c r="N16" s="72" t="s">
        <v>63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3"/>
      <c r="AU16" s="71" t="s">
        <v>57</v>
      </c>
      <c r="AV16" s="71"/>
      <c r="AW16" s="71"/>
      <c r="AX16" s="71"/>
      <c r="AY16" s="71"/>
      <c r="AZ16" s="71"/>
      <c r="BA16" s="71"/>
      <c r="BB16" s="71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56</v>
      </c>
      <c r="B18" s="62" t="s">
        <v>163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N18" s="62" t="s">
        <v>166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"/>
      <c r="AA18" s="62" t="s">
        <v>167</v>
      </c>
      <c r="AB18" s="63"/>
      <c r="AC18" s="63"/>
      <c r="AD18" s="63"/>
      <c r="AE18" s="63"/>
      <c r="AF18" s="63"/>
      <c r="AG18" s="63"/>
      <c r="AH18" s="63"/>
      <c r="AI18" s="63"/>
      <c r="AJ18" s="26"/>
      <c r="AK18" s="73" t="s">
        <v>164</v>
      </c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26"/>
      <c r="BE18" s="62" t="s">
        <v>161</v>
      </c>
      <c r="BF18" s="63"/>
      <c r="BG18" s="63"/>
      <c r="BH18" s="63"/>
      <c r="BI18" s="63"/>
      <c r="BJ18" s="63"/>
      <c r="BK18" s="63"/>
      <c r="BL18" s="6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71" t="s">
        <v>58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1" t="s">
        <v>59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8"/>
      <c r="AA19" s="80" t="s">
        <v>60</v>
      </c>
      <c r="AB19" s="80"/>
      <c r="AC19" s="80"/>
      <c r="AD19" s="80"/>
      <c r="AE19" s="80"/>
      <c r="AF19" s="80"/>
      <c r="AG19" s="80"/>
      <c r="AH19" s="80"/>
      <c r="AI19" s="80"/>
      <c r="AJ19" s="28"/>
      <c r="AK19" s="81" t="s">
        <v>61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8"/>
      <c r="BE19" s="71" t="s">
        <v>62</v>
      </c>
      <c r="BF19" s="71"/>
      <c r="BG19" s="71"/>
      <c r="BH19" s="71"/>
      <c r="BI19" s="71"/>
      <c r="BJ19" s="71"/>
      <c r="BK19" s="71"/>
      <c r="BL19" s="71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4" t="s">
        <v>52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252888995</v>
      </c>
      <c r="V21" s="75"/>
      <c r="W21" s="75"/>
      <c r="X21" s="75"/>
      <c r="Y21" s="75"/>
      <c r="Z21" s="75"/>
      <c r="AA21" s="75"/>
      <c r="AB21" s="75"/>
      <c r="AC21" s="75"/>
      <c r="AD21" s="75"/>
      <c r="AE21" s="76" t="s">
        <v>53</v>
      </c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5">
        <v>0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7" t="s">
        <v>25</v>
      </c>
      <c r="BE21" s="77"/>
      <c r="BF21" s="77"/>
      <c r="BG21" s="77"/>
      <c r="BH21" s="77"/>
      <c r="BI21" s="77"/>
      <c r="BJ21" s="77"/>
      <c r="BK21" s="77"/>
      <c r="BL21" s="77"/>
    </row>
    <row r="22" spans="1:79" ht="24.95" customHeight="1" x14ac:dyDescent="0.2">
      <c r="A22" s="77" t="s">
        <v>24</v>
      </c>
      <c r="B22" s="77"/>
      <c r="C22" s="77"/>
      <c r="D22" s="77"/>
      <c r="E22" s="77"/>
      <c r="F22" s="77"/>
      <c r="G22" s="77"/>
      <c r="H22" s="77"/>
      <c r="I22" s="75">
        <v>252888995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7" t="s">
        <v>26</v>
      </c>
      <c r="U22" s="77"/>
      <c r="V22" s="77"/>
      <c r="W22" s="7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7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299.25" customHeight="1" x14ac:dyDescent="0.2">
      <c r="A25" s="180" t="s">
        <v>173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7" t="s">
        <v>38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79" ht="27.75" customHeight="1" x14ac:dyDescent="0.2">
      <c r="A28" s="181" t="s">
        <v>30</v>
      </c>
      <c r="B28" s="181"/>
      <c r="C28" s="181"/>
      <c r="D28" s="181"/>
      <c r="E28" s="181"/>
      <c r="F28" s="181"/>
      <c r="G28" s="182" t="s">
        <v>42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4"/>
    </row>
    <row r="29" spans="1:79" ht="15.75" hidden="1" x14ac:dyDescent="0.2">
      <c r="A29" s="185">
        <v>1</v>
      </c>
      <c r="B29" s="185"/>
      <c r="C29" s="185"/>
      <c r="D29" s="185"/>
      <c r="E29" s="185"/>
      <c r="F29" s="185"/>
      <c r="G29" s="182">
        <v>2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4"/>
    </row>
    <row r="30" spans="1:79" ht="10.5" hidden="1" customHeight="1" x14ac:dyDescent="0.2">
      <c r="A30" s="156" t="s">
        <v>35</v>
      </c>
      <c r="B30" s="156"/>
      <c r="C30" s="156"/>
      <c r="D30" s="156"/>
      <c r="E30" s="156"/>
      <c r="F30" s="156"/>
      <c r="G30" s="177" t="s">
        <v>9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9"/>
      <c r="CA30" s="1" t="s">
        <v>51</v>
      </c>
    </row>
    <row r="31" spans="1:79" ht="12.75" customHeight="1" x14ac:dyDescent="0.2">
      <c r="A31" s="156">
        <v>1</v>
      </c>
      <c r="B31" s="156"/>
      <c r="C31" s="156"/>
      <c r="D31" s="156"/>
      <c r="E31" s="156"/>
      <c r="F31" s="156"/>
      <c r="G31" s="170" t="s">
        <v>65</v>
      </c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2"/>
      <c r="CA31" s="1" t="s">
        <v>50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7" t="s">
        <v>40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15.95" customHeight="1" x14ac:dyDescent="0.2">
      <c r="A34" s="180" t="s">
        <v>151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7" t="s">
        <v>41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</row>
    <row r="37" spans="1:79" ht="27.75" customHeight="1" x14ac:dyDescent="0.2">
      <c r="A37" s="181" t="s">
        <v>30</v>
      </c>
      <c r="B37" s="181"/>
      <c r="C37" s="181"/>
      <c r="D37" s="181"/>
      <c r="E37" s="181"/>
      <c r="F37" s="181"/>
      <c r="G37" s="182" t="s">
        <v>27</v>
      </c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4"/>
    </row>
    <row r="38" spans="1:79" ht="15.75" hidden="1" x14ac:dyDescent="0.2">
      <c r="A38" s="185">
        <v>1</v>
      </c>
      <c r="B38" s="185"/>
      <c r="C38" s="185"/>
      <c r="D38" s="185"/>
      <c r="E38" s="185"/>
      <c r="F38" s="185"/>
      <c r="G38" s="182">
        <v>2</v>
      </c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4"/>
    </row>
    <row r="39" spans="1:79" ht="10.5" hidden="1" customHeight="1" x14ac:dyDescent="0.2">
      <c r="A39" s="156" t="s">
        <v>8</v>
      </c>
      <c r="B39" s="156"/>
      <c r="C39" s="156"/>
      <c r="D39" s="156"/>
      <c r="E39" s="156"/>
      <c r="F39" s="156"/>
      <c r="G39" s="177" t="s">
        <v>9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  <c r="CA39" s="1" t="s">
        <v>13</v>
      </c>
    </row>
    <row r="40" spans="1:79" ht="12.75" customHeight="1" x14ac:dyDescent="0.2">
      <c r="A40" s="156">
        <v>1</v>
      </c>
      <c r="B40" s="156"/>
      <c r="C40" s="156"/>
      <c r="D40" s="156"/>
      <c r="E40" s="156"/>
      <c r="F40" s="156"/>
      <c r="G40" s="170" t="s">
        <v>66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2"/>
      <c r="CA40" s="1" t="s">
        <v>14</v>
      </c>
    </row>
    <row r="41" spans="1:79" ht="12.75" customHeight="1" x14ac:dyDescent="0.2">
      <c r="A41" s="156">
        <v>2</v>
      </c>
      <c r="B41" s="156"/>
      <c r="C41" s="156"/>
      <c r="D41" s="156"/>
      <c r="E41" s="156"/>
      <c r="F41" s="156"/>
      <c r="G41" s="170" t="s">
        <v>67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2"/>
    </row>
    <row r="42" spans="1:79" ht="12.75" customHeight="1" x14ac:dyDescent="0.2">
      <c r="A42" s="156">
        <v>3</v>
      </c>
      <c r="B42" s="156"/>
      <c r="C42" s="156"/>
      <c r="D42" s="156"/>
      <c r="E42" s="156"/>
      <c r="F42" s="156"/>
      <c r="G42" s="170" t="s">
        <v>68</v>
      </c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2"/>
    </row>
    <row r="43" spans="1:79" ht="12.75" customHeight="1" x14ac:dyDescent="0.2">
      <c r="A43" s="156">
        <v>4</v>
      </c>
      <c r="B43" s="156"/>
      <c r="C43" s="156"/>
      <c r="D43" s="156"/>
      <c r="E43" s="156"/>
      <c r="F43" s="156"/>
      <c r="G43" s="170" t="s">
        <v>69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2"/>
    </row>
    <row r="44" spans="1:79" ht="12.75" customHeight="1" x14ac:dyDescent="0.2">
      <c r="A44" s="156">
        <v>5</v>
      </c>
      <c r="B44" s="156"/>
      <c r="C44" s="156"/>
      <c r="D44" s="156"/>
      <c r="E44" s="156"/>
      <c r="F44" s="156"/>
      <c r="G44" s="170" t="s">
        <v>70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2"/>
    </row>
    <row r="45" spans="1:79" ht="12.75" customHeight="1" x14ac:dyDescent="0.2">
      <c r="A45" s="156">
        <v>6</v>
      </c>
      <c r="B45" s="156"/>
      <c r="C45" s="156"/>
      <c r="D45" s="156"/>
      <c r="E45" s="156"/>
      <c r="F45" s="156"/>
      <c r="G45" s="170" t="s">
        <v>71</v>
      </c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2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7" t="s">
        <v>43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185" t="s">
        <v>30</v>
      </c>
      <c r="B49" s="185"/>
      <c r="C49" s="185"/>
      <c r="D49" s="191" t="s">
        <v>28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3"/>
      <c r="AC49" s="185" t="s">
        <v>31</v>
      </c>
      <c r="AD49" s="185"/>
      <c r="AE49" s="185"/>
      <c r="AF49" s="185"/>
      <c r="AG49" s="185"/>
      <c r="AH49" s="185"/>
      <c r="AI49" s="185"/>
      <c r="AJ49" s="185"/>
      <c r="AK49" s="185" t="s">
        <v>32</v>
      </c>
      <c r="AL49" s="185"/>
      <c r="AM49" s="185"/>
      <c r="AN49" s="185"/>
      <c r="AO49" s="185"/>
      <c r="AP49" s="185"/>
      <c r="AQ49" s="185"/>
      <c r="AR49" s="185"/>
      <c r="AS49" s="185" t="s">
        <v>29</v>
      </c>
      <c r="AT49" s="185"/>
      <c r="AU49" s="185"/>
      <c r="AV49" s="185"/>
      <c r="AW49" s="185"/>
      <c r="AX49" s="185"/>
      <c r="AY49" s="185"/>
      <c r="AZ49" s="185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185"/>
      <c r="B50" s="185"/>
      <c r="C50" s="185"/>
      <c r="D50" s="194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6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185">
        <v>1</v>
      </c>
      <c r="B51" s="185"/>
      <c r="C51" s="185"/>
      <c r="D51" s="188">
        <v>2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90"/>
      <c r="AC51" s="185">
        <v>3</v>
      </c>
      <c r="AD51" s="185"/>
      <c r="AE51" s="185"/>
      <c r="AF51" s="185"/>
      <c r="AG51" s="185"/>
      <c r="AH51" s="185"/>
      <c r="AI51" s="185"/>
      <c r="AJ51" s="185"/>
      <c r="AK51" s="185">
        <v>4</v>
      </c>
      <c r="AL51" s="185"/>
      <c r="AM51" s="185"/>
      <c r="AN51" s="185"/>
      <c r="AO51" s="185"/>
      <c r="AP51" s="185"/>
      <c r="AQ51" s="185"/>
      <c r="AR51" s="185"/>
      <c r="AS51" s="185">
        <v>5</v>
      </c>
      <c r="AT51" s="185"/>
      <c r="AU51" s="185"/>
      <c r="AV51" s="185"/>
      <c r="AW51" s="185"/>
      <c r="AX51" s="185"/>
      <c r="AY51" s="185"/>
      <c r="AZ51" s="185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156" t="s">
        <v>8</v>
      </c>
      <c r="B52" s="156"/>
      <c r="C52" s="156"/>
      <c r="D52" s="197" t="s">
        <v>9</v>
      </c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9"/>
      <c r="AC52" s="176" t="s">
        <v>10</v>
      </c>
      <c r="AD52" s="176"/>
      <c r="AE52" s="176"/>
      <c r="AF52" s="176"/>
      <c r="AG52" s="176"/>
      <c r="AH52" s="176"/>
      <c r="AI52" s="176"/>
      <c r="AJ52" s="176"/>
      <c r="AK52" s="176" t="s">
        <v>11</v>
      </c>
      <c r="AL52" s="176"/>
      <c r="AM52" s="176"/>
      <c r="AN52" s="176"/>
      <c r="AO52" s="176"/>
      <c r="AP52" s="176"/>
      <c r="AQ52" s="176"/>
      <c r="AR52" s="176"/>
      <c r="AS52" s="160" t="s">
        <v>12</v>
      </c>
      <c r="AT52" s="176"/>
      <c r="AU52" s="176"/>
      <c r="AV52" s="176"/>
      <c r="AW52" s="176"/>
      <c r="AX52" s="176"/>
      <c r="AY52" s="176"/>
      <c r="AZ52" s="176"/>
      <c r="BA52" s="19"/>
      <c r="BB52" s="20"/>
      <c r="BC52" s="20"/>
      <c r="BD52" s="20"/>
      <c r="BE52" s="20"/>
      <c r="BF52" s="20"/>
      <c r="BG52" s="20"/>
      <c r="BH52" s="20"/>
      <c r="CA52" s="4" t="s">
        <v>15</v>
      </c>
    </row>
    <row r="53" spans="1:79" ht="12.75" customHeight="1" x14ac:dyDescent="0.2">
      <c r="A53" s="156">
        <v>1</v>
      </c>
      <c r="B53" s="156"/>
      <c r="C53" s="156"/>
      <c r="D53" s="170" t="s">
        <v>72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2"/>
      <c r="AC53" s="155">
        <v>0</v>
      </c>
      <c r="AD53" s="155"/>
      <c r="AE53" s="155"/>
      <c r="AF53" s="155"/>
      <c r="AG53" s="155"/>
      <c r="AH53" s="155"/>
      <c r="AI53" s="155"/>
      <c r="AJ53" s="155"/>
      <c r="AK53" s="155">
        <f>50000000-200000</f>
        <v>49800000</v>
      </c>
      <c r="AL53" s="155"/>
      <c r="AM53" s="155"/>
      <c r="AN53" s="155"/>
      <c r="AO53" s="155"/>
      <c r="AP53" s="155"/>
      <c r="AQ53" s="155"/>
      <c r="AR53" s="155"/>
      <c r="AS53" s="155">
        <f t="shared" ref="AS53:AS59" si="0">AC53+AK53</f>
        <v>49800000</v>
      </c>
      <c r="AT53" s="155"/>
      <c r="AU53" s="155"/>
      <c r="AV53" s="155"/>
      <c r="AW53" s="155"/>
      <c r="AX53" s="155"/>
      <c r="AY53" s="155"/>
      <c r="AZ53" s="155"/>
      <c r="BA53" s="21"/>
      <c r="BB53" s="21"/>
      <c r="BC53" s="21"/>
      <c r="BD53" s="21"/>
      <c r="BE53" s="21"/>
      <c r="BF53" s="21"/>
      <c r="BG53" s="21"/>
      <c r="BH53" s="21"/>
      <c r="CA53" s="1" t="s">
        <v>16</v>
      </c>
    </row>
    <row r="54" spans="1:79" ht="12.75" customHeight="1" x14ac:dyDescent="0.2">
      <c r="A54" s="156">
        <v>2</v>
      </c>
      <c r="B54" s="156"/>
      <c r="C54" s="156"/>
      <c r="D54" s="170" t="s">
        <v>73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2"/>
      <c r="AC54" s="155">
        <v>0</v>
      </c>
      <c r="AD54" s="155"/>
      <c r="AE54" s="155"/>
      <c r="AF54" s="155"/>
      <c r="AG54" s="155"/>
      <c r="AH54" s="155"/>
      <c r="AI54" s="155"/>
      <c r="AJ54" s="155"/>
      <c r="AK54" s="155">
        <v>4000000</v>
      </c>
      <c r="AL54" s="155"/>
      <c r="AM54" s="155"/>
      <c r="AN54" s="155"/>
      <c r="AO54" s="155"/>
      <c r="AP54" s="155"/>
      <c r="AQ54" s="155"/>
      <c r="AR54" s="155"/>
      <c r="AS54" s="155">
        <f t="shared" si="0"/>
        <v>4000000</v>
      </c>
      <c r="AT54" s="155"/>
      <c r="AU54" s="155"/>
      <c r="AV54" s="155"/>
      <c r="AW54" s="155"/>
      <c r="AX54" s="155"/>
      <c r="AY54" s="155"/>
      <c r="AZ54" s="155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156">
        <v>3</v>
      </c>
      <c r="B55" s="156"/>
      <c r="C55" s="156"/>
      <c r="D55" s="170" t="s">
        <v>74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55">
        <v>0</v>
      </c>
      <c r="AD55" s="155"/>
      <c r="AE55" s="155"/>
      <c r="AF55" s="155"/>
      <c r="AG55" s="155"/>
      <c r="AH55" s="155"/>
      <c r="AI55" s="155"/>
      <c r="AJ55" s="155"/>
      <c r="AK55" s="155">
        <v>22680000</v>
      </c>
      <c r="AL55" s="155"/>
      <c r="AM55" s="155"/>
      <c r="AN55" s="155"/>
      <c r="AO55" s="155"/>
      <c r="AP55" s="155"/>
      <c r="AQ55" s="155"/>
      <c r="AR55" s="155"/>
      <c r="AS55" s="155">
        <f t="shared" si="0"/>
        <v>22680000</v>
      </c>
      <c r="AT55" s="155"/>
      <c r="AU55" s="155"/>
      <c r="AV55" s="155"/>
      <c r="AW55" s="155"/>
      <c r="AX55" s="155"/>
      <c r="AY55" s="155"/>
      <c r="AZ55" s="155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156">
        <v>4</v>
      </c>
      <c r="B56" s="156"/>
      <c r="C56" s="156"/>
      <c r="D56" s="170" t="s">
        <v>75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2"/>
      <c r="AC56" s="155">
        <v>0</v>
      </c>
      <c r="AD56" s="155"/>
      <c r="AE56" s="155"/>
      <c r="AF56" s="155"/>
      <c r="AG56" s="155"/>
      <c r="AH56" s="155"/>
      <c r="AI56" s="155"/>
      <c r="AJ56" s="155"/>
      <c r="AK56" s="155">
        <v>150000000</v>
      </c>
      <c r="AL56" s="155"/>
      <c r="AM56" s="155"/>
      <c r="AN56" s="155"/>
      <c r="AO56" s="155"/>
      <c r="AP56" s="155"/>
      <c r="AQ56" s="155"/>
      <c r="AR56" s="155"/>
      <c r="AS56" s="155">
        <f t="shared" si="0"/>
        <v>150000000</v>
      </c>
      <c r="AT56" s="155"/>
      <c r="AU56" s="155"/>
      <c r="AV56" s="155"/>
      <c r="AW56" s="155"/>
      <c r="AX56" s="155"/>
      <c r="AY56" s="155"/>
      <c r="AZ56" s="155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156">
        <v>5</v>
      </c>
      <c r="B57" s="156"/>
      <c r="C57" s="156"/>
      <c r="D57" s="170" t="s">
        <v>76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2"/>
      <c r="AC57" s="155">
        <v>0</v>
      </c>
      <c r="AD57" s="155"/>
      <c r="AE57" s="155"/>
      <c r="AF57" s="155"/>
      <c r="AG57" s="155"/>
      <c r="AH57" s="155"/>
      <c r="AI57" s="155"/>
      <c r="AJ57" s="155"/>
      <c r="AK57" s="155">
        <v>8000000</v>
      </c>
      <c r="AL57" s="155"/>
      <c r="AM57" s="155"/>
      <c r="AN57" s="155"/>
      <c r="AO57" s="155"/>
      <c r="AP57" s="155"/>
      <c r="AQ57" s="155"/>
      <c r="AR57" s="155"/>
      <c r="AS57" s="155">
        <f t="shared" si="0"/>
        <v>8000000</v>
      </c>
      <c r="AT57" s="155"/>
      <c r="AU57" s="155"/>
      <c r="AV57" s="155"/>
      <c r="AW57" s="155"/>
      <c r="AX57" s="155"/>
      <c r="AY57" s="155"/>
      <c r="AZ57" s="155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156">
        <v>6</v>
      </c>
      <c r="B58" s="156"/>
      <c r="C58" s="156"/>
      <c r="D58" s="170" t="s">
        <v>77</v>
      </c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2"/>
      <c r="AC58" s="155">
        <v>0</v>
      </c>
      <c r="AD58" s="155"/>
      <c r="AE58" s="155"/>
      <c r="AF58" s="155"/>
      <c r="AG58" s="155"/>
      <c r="AH58" s="155"/>
      <c r="AI58" s="155"/>
      <c r="AJ58" s="155"/>
      <c r="AK58" s="155">
        <f>19408995-1000000</f>
        <v>18408995</v>
      </c>
      <c r="AL58" s="155"/>
      <c r="AM58" s="155"/>
      <c r="AN58" s="155"/>
      <c r="AO58" s="155"/>
      <c r="AP58" s="155"/>
      <c r="AQ58" s="155"/>
      <c r="AR58" s="155"/>
      <c r="AS58" s="155">
        <f t="shared" si="0"/>
        <v>18408995</v>
      </c>
      <c r="AT58" s="155"/>
      <c r="AU58" s="155"/>
      <c r="AV58" s="155"/>
      <c r="AW58" s="155"/>
      <c r="AX58" s="155"/>
      <c r="AY58" s="155"/>
      <c r="AZ58" s="155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">
      <c r="A59" s="162"/>
      <c r="B59" s="162"/>
      <c r="C59" s="162"/>
      <c r="D59" s="173" t="s">
        <v>78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5"/>
      <c r="AC59" s="161">
        <v>0</v>
      </c>
      <c r="AD59" s="161"/>
      <c r="AE59" s="161"/>
      <c r="AF59" s="161"/>
      <c r="AG59" s="161"/>
      <c r="AH59" s="161"/>
      <c r="AI59" s="161"/>
      <c r="AJ59" s="161"/>
      <c r="AK59" s="161">
        <v>254088995</v>
      </c>
      <c r="AL59" s="161"/>
      <c r="AM59" s="161"/>
      <c r="AN59" s="161"/>
      <c r="AO59" s="161"/>
      <c r="AP59" s="161"/>
      <c r="AQ59" s="161"/>
      <c r="AR59" s="161"/>
      <c r="AS59" s="161">
        <f t="shared" si="0"/>
        <v>254088995</v>
      </c>
      <c r="AT59" s="161"/>
      <c r="AU59" s="161"/>
      <c r="AV59" s="161"/>
      <c r="AW59" s="161"/>
      <c r="AX59" s="161"/>
      <c r="AY59" s="161"/>
      <c r="AZ59" s="161"/>
      <c r="BA59" s="37"/>
      <c r="BB59" s="37"/>
      <c r="BC59" s="37"/>
      <c r="BD59" s="37"/>
      <c r="BE59" s="37"/>
      <c r="BF59" s="37"/>
      <c r="BG59" s="37"/>
      <c r="BH59" s="37"/>
    </row>
    <row r="61" spans="1:79" ht="15.75" customHeight="1" x14ac:dyDescent="0.2">
      <c r="A61" s="67" t="s">
        <v>44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185" t="s">
        <v>30</v>
      </c>
      <c r="B63" s="185"/>
      <c r="C63" s="185"/>
      <c r="D63" s="191" t="s">
        <v>36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3"/>
      <c r="AB63" s="185" t="s">
        <v>31</v>
      </c>
      <c r="AC63" s="185"/>
      <c r="AD63" s="185"/>
      <c r="AE63" s="185"/>
      <c r="AF63" s="185"/>
      <c r="AG63" s="185"/>
      <c r="AH63" s="185"/>
      <c r="AI63" s="185"/>
      <c r="AJ63" s="185" t="s">
        <v>32</v>
      </c>
      <c r="AK63" s="185"/>
      <c r="AL63" s="185"/>
      <c r="AM63" s="185"/>
      <c r="AN63" s="185"/>
      <c r="AO63" s="185"/>
      <c r="AP63" s="185"/>
      <c r="AQ63" s="185"/>
      <c r="AR63" s="185" t="s">
        <v>29</v>
      </c>
      <c r="AS63" s="185"/>
      <c r="AT63" s="185"/>
      <c r="AU63" s="185"/>
      <c r="AV63" s="185"/>
      <c r="AW63" s="185"/>
      <c r="AX63" s="185"/>
      <c r="AY63" s="185"/>
    </row>
    <row r="64" spans="1:79" ht="29.1" customHeight="1" x14ac:dyDescent="0.2">
      <c r="A64" s="185"/>
      <c r="B64" s="185"/>
      <c r="C64" s="185"/>
      <c r="D64" s="19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6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</row>
    <row r="65" spans="1:79" ht="15.75" customHeight="1" x14ac:dyDescent="0.2">
      <c r="A65" s="185">
        <v>1</v>
      </c>
      <c r="B65" s="185"/>
      <c r="C65" s="185"/>
      <c r="D65" s="188">
        <v>2</v>
      </c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90"/>
      <c r="AB65" s="185">
        <v>3</v>
      </c>
      <c r="AC65" s="185"/>
      <c r="AD65" s="185"/>
      <c r="AE65" s="185"/>
      <c r="AF65" s="185"/>
      <c r="AG65" s="185"/>
      <c r="AH65" s="185"/>
      <c r="AI65" s="185"/>
      <c r="AJ65" s="185">
        <v>4</v>
      </c>
      <c r="AK65" s="185"/>
      <c r="AL65" s="185"/>
      <c r="AM65" s="185"/>
      <c r="AN65" s="185"/>
      <c r="AO65" s="185"/>
      <c r="AP65" s="185"/>
      <c r="AQ65" s="185"/>
      <c r="AR65" s="185">
        <v>5</v>
      </c>
      <c r="AS65" s="185"/>
      <c r="AT65" s="185"/>
      <c r="AU65" s="185"/>
      <c r="AV65" s="185"/>
      <c r="AW65" s="185"/>
      <c r="AX65" s="185"/>
      <c r="AY65" s="185"/>
    </row>
    <row r="66" spans="1:79" ht="12.75" hidden="1" customHeight="1" x14ac:dyDescent="0.2">
      <c r="A66" s="156" t="s">
        <v>8</v>
      </c>
      <c r="B66" s="156"/>
      <c r="C66" s="156"/>
      <c r="D66" s="177" t="s">
        <v>9</v>
      </c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9"/>
      <c r="AB66" s="176" t="s">
        <v>10</v>
      </c>
      <c r="AC66" s="176"/>
      <c r="AD66" s="176"/>
      <c r="AE66" s="176"/>
      <c r="AF66" s="176"/>
      <c r="AG66" s="176"/>
      <c r="AH66" s="176"/>
      <c r="AI66" s="176"/>
      <c r="AJ66" s="176" t="s">
        <v>11</v>
      </c>
      <c r="AK66" s="176"/>
      <c r="AL66" s="176"/>
      <c r="AM66" s="176"/>
      <c r="AN66" s="176"/>
      <c r="AO66" s="176"/>
      <c r="AP66" s="176"/>
      <c r="AQ66" s="176"/>
      <c r="AR66" s="176" t="s">
        <v>12</v>
      </c>
      <c r="AS66" s="176"/>
      <c r="AT66" s="176"/>
      <c r="AU66" s="176"/>
      <c r="AV66" s="176"/>
      <c r="AW66" s="176"/>
      <c r="AX66" s="176"/>
      <c r="AY66" s="176"/>
      <c r="CA66" s="1" t="s">
        <v>17</v>
      </c>
    </row>
    <row r="67" spans="1:79" ht="25.5" customHeight="1" x14ac:dyDescent="0.2">
      <c r="A67" s="156">
        <v>1</v>
      </c>
      <c r="B67" s="156"/>
      <c r="C67" s="156"/>
      <c r="D67" s="170" t="s">
        <v>79</v>
      </c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2"/>
      <c r="AB67" s="155">
        <v>0</v>
      </c>
      <c r="AC67" s="155"/>
      <c r="AD67" s="155"/>
      <c r="AE67" s="155"/>
      <c r="AF67" s="155"/>
      <c r="AG67" s="155"/>
      <c r="AH67" s="155"/>
      <c r="AI67" s="155"/>
      <c r="AJ67" s="155">
        <v>173000000</v>
      </c>
      <c r="AK67" s="155"/>
      <c r="AL67" s="155"/>
      <c r="AM67" s="155"/>
      <c r="AN67" s="155"/>
      <c r="AO67" s="155"/>
      <c r="AP67" s="155"/>
      <c r="AQ67" s="155"/>
      <c r="AR67" s="155">
        <f>AB67+AJ67</f>
        <v>173000000</v>
      </c>
      <c r="AS67" s="155"/>
      <c r="AT67" s="155"/>
      <c r="AU67" s="155"/>
      <c r="AV67" s="155"/>
      <c r="AW67" s="155"/>
      <c r="AX67" s="155"/>
      <c r="AY67" s="155"/>
      <c r="CA67" s="1" t="s">
        <v>18</v>
      </c>
    </row>
    <row r="68" spans="1:79" ht="25.5" customHeight="1" x14ac:dyDescent="0.2">
      <c r="A68" s="156">
        <v>2</v>
      </c>
      <c r="B68" s="156"/>
      <c r="C68" s="156"/>
      <c r="D68" s="170" t="s">
        <v>80</v>
      </c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2"/>
      <c r="AB68" s="155">
        <v>0</v>
      </c>
      <c r="AC68" s="155"/>
      <c r="AD68" s="155"/>
      <c r="AE68" s="155"/>
      <c r="AF68" s="155"/>
      <c r="AG68" s="155"/>
      <c r="AH68" s="155"/>
      <c r="AI68" s="155"/>
      <c r="AJ68" s="155">
        <v>7680000</v>
      </c>
      <c r="AK68" s="155"/>
      <c r="AL68" s="155"/>
      <c r="AM68" s="155"/>
      <c r="AN68" s="155"/>
      <c r="AO68" s="155"/>
      <c r="AP68" s="155"/>
      <c r="AQ68" s="155"/>
      <c r="AR68" s="155">
        <f>AB68+AJ68</f>
        <v>7680000</v>
      </c>
      <c r="AS68" s="155"/>
      <c r="AT68" s="155"/>
      <c r="AU68" s="155"/>
      <c r="AV68" s="155"/>
      <c r="AW68" s="155"/>
      <c r="AX68" s="155"/>
      <c r="AY68" s="155"/>
    </row>
    <row r="69" spans="1:79" ht="25.5" customHeight="1" x14ac:dyDescent="0.2">
      <c r="A69" s="156">
        <v>3</v>
      </c>
      <c r="B69" s="156"/>
      <c r="C69" s="156"/>
      <c r="D69" s="170" t="s">
        <v>81</v>
      </c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2"/>
      <c r="AB69" s="155">
        <v>0</v>
      </c>
      <c r="AC69" s="155"/>
      <c r="AD69" s="155"/>
      <c r="AE69" s="155"/>
      <c r="AF69" s="155"/>
      <c r="AG69" s="155"/>
      <c r="AH69" s="155"/>
      <c r="AI69" s="155"/>
      <c r="AJ69" s="155">
        <f>73408995-1200000</f>
        <v>72208995</v>
      </c>
      <c r="AK69" s="155"/>
      <c r="AL69" s="155"/>
      <c r="AM69" s="155"/>
      <c r="AN69" s="155"/>
      <c r="AO69" s="155"/>
      <c r="AP69" s="155"/>
      <c r="AQ69" s="155"/>
      <c r="AR69" s="155">
        <f>AB69+AJ69</f>
        <v>72208995</v>
      </c>
      <c r="AS69" s="155"/>
      <c r="AT69" s="155"/>
      <c r="AU69" s="155"/>
      <c r="AV69" s="155"/>
      <c r="AW69" s="155"/>
      <c r="AX69" s="155"/>
      <c r="AY69" s="155"/>
    </row>
    <row r="70" spans="1:79" s="4" customFormat="1" ht="12.75" customHeight="1" x14ac:dyDescent="0.2">
      <c r="A70" s="162"/>
      <c r="B70" s="162"/>
      <c r="C70" s="162"/>
      <c r="D70" s="173" t="s">
        <v>29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5"/>
      <c r="AB70" s="161">
        <v>0</v>
      </c>
      <c r="AC70" s="161"/>
      <c r="AD70" s="161"/>
      <c r="AE70" s="161"/>
      <c r="AF70" s="161"/>
      <c r="AG70" s="161"/>
      <c r="AH70" s="161"/>
      <c r="AI70" s="161"/>
      <c r="AJ70" s="161">
        <v>254088995</v>
      </c>
      <c r="AK70" s="161"/>
      <c r="AL70" s="161"/>
      <c r="AM70" s="161"/>
      <c r="AN70" s="161"/>
      <c r="AO70" s="161"/>
      <c r="AP70" s="161"/>
      <c r="AQ70" s="161"/>
      <c r="AR70" s="161">
        <f>AB70+AJ70</f>
        <v>254088995</v>
      </c>
      <c r="AS70" s="161"/>
      <c r="AT70" s="161"/>
      <c r="AU70" s="161"/>
      <c r="AV70" s="161"/>
      <c r="AW70" s="161"/>
      <c r="AX70" s="161"/>
      <c r="AY70" s="161"/>
    </row>
    <row r="72" spans="1:79" ht="15.75" customHeight="1" x14ac:dyDescent="0.2">
      <c r="A72" s="77" t="s">
        <v>45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spans="1:79" ht="30" customHeight="1" x14ac:dyDescent="0.2">
      <c r="A73" s="185" t="s">
        <v>30</v>
      </c>
      <c r="B73" s="185"/>
      <c r="C73" s="185"/>
      <c r="D73" s="185"/>
      <c r="E73" s="185"/>
      <c r="F73" s="185"/>
      <c r="G73" s="188" t="s">
        <v>46</v>
      </c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90"/>
      <c r="Z73" s="185" t="s">
        <v>4</v>
      </c>
      <c r="AA73" s="185"/>
      <c r="AB73" s="185"/>
      <c r="AC73" s="185"/>
      <c r="AD73" s="185"/>
      <c r="AE73" s="185" t="s">
        <v>3</v>
      </c>
      <c r="AF73" s="185"/>
      <c r="AG73" s="185"/>
      <c r="AH73" s="185"/>
      <c r="AI73" s="185"/>
      <c r="AJ73" s="185"/>
      <c r="AK73" s="185"/>
      <c r="AL73" s="185"/>
      <c r="AM73" s="185"/>
      <c r="AN73" s="185"/>
      <c r="AO73" s="188" t="s">
        <v>31</v>
      </c>
      <c r="AP73" s="189"/>
      <c r="AQ73" s="189"/>
      <c r="AR73" s="189"/>
      <c r="AS73" s="189"/>
      <c r="AT73" s="189"/>
      <c r="AU73" s="189"/>
      <c r="AV73" s="190"/>
      <c r="AW73" s="188" t="s">
        <v>32</v>
      </c>
      <c r="AX73" s="189"/>
      <c r="AY73" s="189"/>
      <c r="AZ73" s="189"/>
      <c r="BA73" s="189"/>
      <c r="BB73" s="189"/>
      <c r="BC73" s="189"/>
      <c r="BD73" s="190"/>
      <c r="BE73" s="188" t="s">
        <v>29</v>
      </c>
      <c r="BF73" s="189"/>
      <c r="BG73" s="189"/>
      <c r="BH73" s="189"/>
      <c r="BI73" s="189"/>
      <c r="BJ73" s="189"/>
      <c r="BK73" s="189"/>
      <c r="BL73" s="190"/>
    </row>
    <row r="74" spans="1:79" ht="15.75" customHeight="1" x14ac:dyDescent="0.2">
      <c r="A74" s="185">
        <v>1</v>
      </c>
      <c r="B74" s="185"/>
      <c r="C74" s="185"/>
      <c r="D74" s="185"/>
      <c r="E74" s="185"/>
      <c r="F74" s="185"/>
      <c r="G74" s="188">
        <v>2</v>
      </c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90"/>
      <c r="Z74" s="185">
        <v>3</v>
      </c>
      <c r="AA74" s="185"/>
      <c r="AB74" s="185"/>
      <c r="AC74" s="185"/>
      <c r="AD74" s="185"/>
      <c r="AE74" s="185">
        <v>4</v>
      </c>
      <c r="AF74" s="185"/>
      <c r="AG74" s="185"/>
      <c r="AH74" s="185"/>
      <c r="AI74" s="185"/>
      <c r="AJ74" s="185"/>
      <c r="AK74" s="185"/>
      <c r="AL74" s="185"/>
      <c r="AM74" s="185"/>
      <c r="AN74" s="185"/>
      <c r="AO74" s="185">
        <v>5</v>
      </c>
      <c r="AP74" s="185"/>
      <c r="AQ74" s="185"/>
      <c r="AR74" s="185"/>
      <c r="AS74" s="185"/>
      <c r="AT74" s="185"/>
      <c r="AU74" s="185"/>
      <c r="AV74" s="185"/>
      <c r="AW74" s="185">
        <v>6</v>
      </c>
      <c r="AX74" s="185"/>
      <c r="AY74" s="185"/>
      <c r="AZ74" s="185"/>
      <c r="BA74" s="185"/>
      <c r="BB74" s="185"/>
      <c r="BC74" s="185"/>
      <c r="BD74" s="185"/>
      <c r="BE74" s="185">
        <v>7</v>
      </c>
      <c r="BF74" s="185"/>
      <c r="BG74" s="185"/>
      <c r="BH74" s="185"/>
      <c r="BI74" s="185"/>
      <c r="BJ74" s="185"/>
      <c r="BK74" s="185"/>
      <c r="BL74" s="185"/>
    </row>
    <row r="75" spans="1:79" ht="12.75" hidden="1" customHeight="1" x14ac:dyDescent="0.2">
      <c r="A75" s="156" t="s">
        <v>35</v>
      </c>
      <c r="B75" s="156"/>
      <c r="C75" s="156"/>
      <c r="D75" s="156"/>
      <c r="E75" s="156"/>
      <c r="F75" s="156"/>
      <c r="G75" s="177" t="s">
        <v>9</v>
      </c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9"/>
      <c r="Z75" s="156" t="s">
        <v>21</v>
      </c>
      <c r="AA75" s="156"/>
      <c r="AB75" s="156"/>
      <c r="AC75" s="156"/>
      <c r="AD75" s="156"/>
      <c r="AE75" s="201" t="s">
        <v>34</v>
      </c>
      <c r="AF75" s="201"/>
      <c r="AG75" s="201"/>
      <c r="AH75" s="201"/>
      <c r="AI75" s="201"/>
      <c r="AJ75" s="201"/>
      <c r="AK75" s="201"/>
      <c r="AL75" s="201"/>
      <c r="AM75" s="201"/>
      <c r="AN75" s="177"/>
      <c r="AO75" s="176" t="s">
        <v>10</v>
      </c>
      <c r="AP75" s="176"/>
      <c r="AQ75" s="176"/>
      <c r="AR75" s="176"/>
      <c r="AS75" s="176"/>
      <c r="AT75" s="176"/>
      <c r="AU75" s="176"/>
      <c r="AV75" s="176"/>
      <c r="AW75" s="176" t="s">
        <v>33</v>
      </c>
      <c r="AX75" s="176"/>
      <c r="AY75" s="176"/>
      <c r="AZ75" s="176"/>
      <c r="BA75" s="176"/>
      <c r="BB75" s="176"/>
      <c r="BC75" s="176"/>
      <c r="BD75" s="176"/>
      <c r="BE75" s="176" t="s">
        <v>12</v>
      </c>
      <c r="BF75" s="176"/>
      <c r="BG75" s="176"/>
      <c r="BH75" s="176"/>
      <c r="BI75" s="176"/>
      <c r="BJ75" s="176"/>
      <c r="BK75" s="176"/>
      <c r="BL75" s="176"/>
      <c r="CA75" s="1" t="s">
        <v>19</v>
      </c>
    </row>
    <row r="76" spans="1:79" s="4" customFormat="1" ht="12.75" customHeight="1" x14ac:dyDescent="0.2">
      <c r="A76" s="162">
        <v>1</v>
      </c>
      <c r="B76" s="162"/>
      <c r="C76" s="162"/>
      <c r="D76" s="162"/>
      <c r="E76" s="162"/>
      <c r="F76" s="162"/>
      <c r="G76" s="202" t="s">
        <v>82</v>
      </c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4"/>
      <c r="Z76" s="166"/>
      <c r="AA76" s="166"/>
      <c r="AB76" s="166"/>
      <c r="AC76" s="166"/>
      <c r="AD76" s="166"/>
      <c r="AE76" s="205"/>
      <c r="AF76" s="205"/>
      <c r="AG76" s="205"/>
      <c r="AH76" s="205"/>
      <c r="AI76" s="205"/>
      <c r="AJ76" s="205"/>
      <c r="AK76" s="205"/>
      <c r="AL76" s="205"/>
      <c r="AM76" s="205"/>
      <c r="AN76" s="20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CA76" s="4" t="s">
        <v>20</v>
      </c>
    </row>
    <row r="77" spans="1:79" ht="51" customHeight="1" x14ac:dyDescent="0.2">
      <c r="A77" s="156"/>
      <c r="B77" s="156"/>
      <c r="C77" s="156"/>
      <c r="D77" s="156"/>
      <c r="E77" s="156"/>
      <c r="F77" s="156"/>
      <c r="G77" s="157" t="s">
        <v>83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9"/>
      <c r="Z77" s="160" t="s">
        <v>84</v>
      </c>
      <c r="AA77" s="160"/>
      <c r="AB77" s="160"/>
      <c r="AC77" s="160"/>
      <c r="AD77" s="160"/>
      <c r="AE77" s="157" t="s">
        <v>168</v>
      </c>
      <c r="AF77" s="158"/>
      <c r="AG77" s="158"/>
      <c r="AH77" s="158"/>
      <c r="AI77" s="158"/>
      <c r="AJ77" s="158"/>
      <c r="AK77" s="158"/>
      <c r="AL77" s="158"/>
      <c r="AM77" s="158"/>
      <c r="AN77" s="159"/>
      <c r="AO77" s="155">
        <v>0</v>
      </c>
      <c r="AP77" s="155"/>
      <c r="AQ77" s="155"/>
      <c r="AR77" s="155"/>
      <c r="AS77" s="155"/>
      <c r="AT77" s="155"/>
      <c r="AU77" s="155"/>
      <c r="AV77" s="155"/>
      <c r="AW77" s="169">
        <f>45000000-200000</f>
        <v>44800000</v>
      </c>
      <c r="AX77" s="169"/>
      <c r="AY77" s="169"/>
      <c r="AZ77" s="169"/>
      <c r="BA77" s="169"/>
      <c r="BB77" s="169"/>
      <c r="BC77" s="169"/>
      <c r="BD77" s="169"/>
      <c r="BE77" s="155">
        <f t="shared" ref="BE77:BE96" si="1">AO77+AW77</f>
        <v>44800000</v>
      </c>
      <c r="BF77" s="155"/>
      <c r="BG77" s="155"/>
      <c r="BH77" s="155"/>
      <c r="BI77" s="155"/>
      <c r="BJ77" s="155"/>
      <c r="BK77" s="155"/>
      <c r="BL77" s="155"/>
    </row>
    <row r="78" spans="1:79" ht="25.5" customHeight="1" x14ac:dyDescent="0.2">
      <c r="A78" s="156"/>
      <c r="B78" s="156"/>
      <c r="C78" s="156"/>
      <c r="D78" s="156"/>
      <c r="E78" s="156"/>
      <c r="F78" s="156"/>
      <c r="G78" s="157" t="s">
        <v>85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9"/>
      <c r="Z78" s="160" t="s">
        <v>86</v>
      </c>
      <c r="AA78" s="160"/>
      <c r="AB78" s="160"/>
      <c r="AC78" s="160"/>
      <c r="AD78" s="160"/>
      <c r="AE78" s="157" t="s">
        <v>87</v>
      </c>
      <c r="AF78" s="158"/>
      <c r="AG78" s="158"/>
      <c r="AH78" s="158"/>
      <c r="AI78" s="158"/>
      <c r="AJ78" s="158"/>
      <c r="AK78" s="158"/>
      <c r="AL78" s="158"/>
      <c r="AM78" s="158"/>
      <c r="AN78" s="159"/>
      <c r="AO78" s="155">
        <v>0</v>
      </c>
      <c r="AP78" s="155"/>
      <c r="AQ78" s="155"/>
      <c r="AR78" s="155"/>
      <c r="AS78" s="155"/>
      <c r="AT78" s="155"/>
      <c r="AU78" s="155"/>
      <c r="AV78" s="155"/>
      <c r="AW78" s="155">
        <v>12</v>
      </c>
      <c r="AX78" s="155"/>
      <c r="AY78" s="155"/>
      <c r="AZ78" s="155"/>
      <c r="BA78" s="155"/>
      <c r="BB78" s="155"/>
      <c r="BC78" s="155"/>
      <c r="BD78" s="155"/>
      <c r="BE78" s="155">
        <f t="shared" si="1"/>
        <v>12</v>
      </c>
      <c r="BF78" s="155"/>
      <c r="BG78" s="155"/>
      <c r="BH78" s="155"/>
      <c r="BI78" s="155"/>
      <c r="BJ78" s="155"/>
      <c r="BK78" s="155"/>
      <c r="BL78" s="155"/>
    </row>
    <row r="79" spans="1:79" ht="51" customHeight="1" x14ac:dyDescent="0.2">
      <c r="A79" s="156"/>
      <c r="B79" s="156"/>
      <c r="C79" s="156"/>
      <c r="D79" s="156"/>
      <c r="E79" s="156"/>
      <c r="F79" s="156"/>
      <c r="G79" s="157" t="s">
        <v>88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9"/>
      <c r="Z79" s="160" t="s">
        <v>84</v>
      </c>
      <c r="AA79" s="160"/>
      <c r="AB79" s="160"/>
      <c r="AC79" s="160"/>
      <c r="AD79" s="160"/>
      <c r="AE79" s="157" t="s">
        <v>168</v>
      </c>
      <c r="AF79" s="158"/>
      <c r="AG79" s="158"/>
      <c r="AH79" s="158"/>
      <c r="AI79" s="158"/>
      <c r="AJ79" s="158"/>
      <c r="AK79" s="158"/>
      <c r="AL79" s="158"/>
      <c r="AM79" s="158"/>
      <c r="AN79" s="159"/>
      <c r="AO79" s="155">
        <v>0</v>
      </c>
      <c r="AP79" s="155"/>
      <c r="AQ79" s="155"/>
      <c r="AR79" s="155"/>
      <c r="AS79" s="155"/>
      <c r="AT79" s="155"/>
      <c r="AU79" s="155"/>
      <c r="AV79" s="155"/>
      <c r="AW79" s="155">
        <v>15000000</v>
      </c>
      <c r="AX79" s="155"/>
      <c r="AY79" s="155"/>
      <c r="AZ79" s="155"/>
      <c r="BA79" s="155"/>
      <c r="BB79" s="155"/>
      <c r="BC79" s="155"/>
      <c r="BD79" s="155"/>
      <c r="BE79" s="155">
        <f t="shared" si="1"/>
        <v>15000000</v>
      </c>
      <c r="BF79" s="155"/>
      <c r="BG79" s="155"/>
      <c r="BH79" s="155"/>
      <c r="BI79" s="155"/>
      <c r="BJ79" s="155"/>
      <c r="BK79" s="155"/>
      <c r="BL79" s="155"/>
    </row>
    <row r="80" spans="1:79" ht="25.5" customHeight="1" x14ac:dyDescent="0.2">
      <c r="A80" s="156"/>
      <c r="B80" s="156"/>
      <c r="C80" s="156"/>
      <c r="D80" s="156"/>
      <c r="E80" s="156"/>
      <c r="F80" s="156"/>
      <c r="G80" s="157" t="s">
        <v>89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9"/>
      <c r="Z80" s="160" t="s">
        <v>86</v>
      </c>
      <c r="AA80" s="160"/>
      <c r="AB80" s="160"/>
      <c r="AC80" s="160"/>
      <c r="AD80" s="160"/>
      <c r="AE80" s="157" t="s">
        <v>90</v>
      </c>
      <c r="AF80" s="158"/>
      <c r="AG80" s="158"/>
      <c r="AH80" s="158"/>
      <c r="AI80" s="158"/>
      <c r="AJ80" s="158"/>
      <c r="AK80" s="158"/>
      <c r="AL80" s="158"/>
      <c r="AM80" s="158"/>
      <c r="AN80" s="159"/>
      <c r="AO80" s="155">
        <v>0</v>
      </c>
      <c r="AP80" s="155"/>
      <c r="AQ80" s="155"/>
      <c r="AR80" s="155"/>
      <c r="AS80" s="155"/>
      <c r="AT80" s="155"/>
      <c r="AU80" s="155"/>
      <c r="AV80" s="155"/>
      <c r="AW80" s="169">
        <f>66+5</f>
        <v>71</v>
      </c>
      <c r="AX80" s="169"/>
      <c r="AY80" s="169"/>
      <c r="AZ80" s="169"/>
      <c r="BA80" s="169"/>
      <c r="BB80" s="169"/>
      <c r="BC80" s="169"/>
      <c r="BD80" s="169"/>
      <c r="BE80" s="155">
        <f t="shared" si="1"/>
        <v>71</v>
      </c>
      <c r="BF80" s="155"/>
      <c r="BG80" s="155"/>
      <c r="BH80" s="155"/>
      <c r="BI80" s="155"/>
      <c r="BJ80" s="155"/>
      <c r="BK80" s="155"/>
      <c r="BL80" s="155"/>
    </row>
    <row r="81" spans="1:64" ht="51" customHeight="1" x14ac:dyDescent="0.2">
      <c r="A81" s="156"/>
      <c r="B81" s="156"/>
      <c r="C81" s="156"/>
      <c r="D81" s="156"/>
      <c r="E81" s="156"/>
      <c r="F81" s="156"/>
      <c r="G81" s="157" t="s">
        <v>91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9"/>
      <c r="Z81" s="160" t="s">
        <v>84</v>
      </c>
      <c r="AA81" s="160"/>
      <c r="AB81" s="160"/>
      <c r="AC81" s="160"/>
      <c r="AD81" s="160"/>
      <c r="AE81" s="157" t="s">
        <v>168</v>
      </c>
      <c r="AF81" s="158"/>
      <c r="AG81" s="158"/>
      <c r="AH81" s="158"/>
      <c r="AI81" s="158"/>
      <c r="AJ81" s="158"/>
      <c r="AK81" s="158"/>
      <c r="AL81" s="158"/>
      <c r="AM81" s="158"/>
      <c r="AN81" s="159"/>
      <c r="AO81" s="155">
        <v>0</v>
      </c>
      <c r="AP81" s="155"/>
      <c r="AQ81" s="155"/>
      <c r="AR81" s="155"/>
      <c r="AS81" s="155"/>
      <c r="AT81" s="155"/>
      <c r="AU81" s="155"/>
      <c r="AV81" s="155"/>
      <c r="AW81" s="155">
        <v>7140000</v>
      </c>
      <c r="AX81" s="155"/>
      <c r="AY81" s="155"/>
      <c r="AZ81" s="155"/>
      <c r="BA81" s="155"/>
      <c r="BB81" s="155"/>
      <c r="BC81" s="155"/>
      <c r="BD81" s="155"/>
      <c r="BE81" s="155">
        <f t="shared" si="1"/>
        <v>7140000</v>
      </c>
      <c r="BF81" s="155"/>
      <c r="BG81" s="155"/>
      <c r="BH81" s="155"/>
      <c r="BI81" s="155"/>
      <c r="BJ81" s="155"/>
      <c r="BK81" s="155"/>
      <c r="BL81" s="155"/>
    </row>
    <row r="82" spans="1:64" ht="25.5" customHeight="1" x14ac:dyDescent="0.2">
      <c r="A82" s="156"/>
      <c r="B82" s="156"/>
      <c r="C82" s="156"/>
      <c r="D82" s="156"/>
      <c r="E82" s="156"/>
      <c r="F82" s="156"/>
      <c r="G82" s="157" t="s">
        <v>92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9"/>
      <c r="Z82" s="160" t="s">
        <v>86</v>
      </c>
      <c r="AA82" s="160"/>
      <c r="AB82" s="160"/>
      <c r="AC82" s="160"/>
      <c r="AD82" s="160"/>
      <c r="AE82" s="157" t="s">
        <v>93</v>
      </c>
      <c r="AF82" s="158"/>
      <c r="AG82" s="158"/>
      <c r="AH82" s="158"/>
      <c r="AI82" s="158"/>
      <c r="AJ82" s="158"/>
      <c r="AK82" s="158"/>
      <c r="AL82" s="158"/>
      <c r="AM82" s="158"/>
      <c r="AN82" s="159"/>
      <c r="AO82" s="155">
        <v>0</v>
      </c>
      <c r="AP82" s="155"/>
      <c r="AQ82" s="155"/>
      <c r="AR82" s="155"/>
      <c r="AS82" s="155"/>
      <c r="AT82" s="155"/>
      <c r="AU82" s="155"/>
      <c r="AV82" s="155"/>
      <c r="AW82" s="155">
        <v>3</v>
      </c>
      <c r="AX82" s="155"/>
      <c r="AY82" s="155"/>
      <c r="AZ82" s="155"/>
      <c r="BA82" s="155"/>
      <c r="BB82" s="155"/>
      <c r="BC82" s="155"/>
      <c r="BD82" s="155"/>
      <c r="BE82" s="155">
        <f t="shared" si="1"/>
        <v>3</v>
      </c>
      <c r="BF82" s="155"/>
      <c r="BG82" s="155"/>
      <c r="BH82" s="155"/>
      <c r="BI82" s="155"/>
      <c r="BJ82" s="155"/>
      <c r="BK82" s="155"/>
      <c r="BL82" s="155"/>
    </row>
    <row r="83" spans="1:64" ht="51" customHeight="1" x14ac:dyDescent="0.2">
      <c r="A83" s="156"/>
      <c r="B83" s="156"/>
      <c r="C83" s="156"/>
      <c r="D83" s="156"/>
      <c r="E83" s="156"/>
      <c r="F83" s="156"/>
      <c r="G83" s="157" t="s">
        <v>94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9"/>
      <c r="Z83" s="160" t="s">
        <v>84</v>
      </c>
      <c r="AA83" s="160"/>
      <c r="AB83" s="160"/>
      <c r="AC83" s="160"/>
      <c r="AD83" s="160"/>
      <c r="AE83" s="157" t="s">
        <v>168</v>
      </c>
      <c r="AF83" s="158"/>
      <c r="AG83" s="158"/>
      <c r="AH83" s="158"/>
      <c r="AI83" s="158"/>
      <c r="AJ83" s="158"/>
      <c r="AK83" s="158"/>
      <c r="AL83" s="158"/>
      <c r="AM83" s="158"/>
      <c r="AN83" s="159"/>
      <c r="AO83" s="155">
        <v>0</v>
      </c>
      <c r="AP83" s="155"/>
      <c r="AQ83" s="155"/>
      <c r="AR83" s="155"/>
      <c r="AS83" s="155"/>
      <c r="AT83" s="155"/>
      <c r="AU83" s="155"/>
      <c r="AV83" s="155"/>
      <c r="AW83" s="155">
        <v>4000000</v>
      </c>
      <c r="AX83" s="155"/>
      <c r="AY83" s="155"/>
      <c r="AZ83" s="155"/>
      <c r="BA83" s="155"/>
      <c r="BB83" s="155"/>
      <c r="BC83" s="155"/>
      <c r="BD83" s="155"/>
      <c r="BE83" s="155">
        <f t="shared" si="1"/>
        <v>4000000</v>
      </c>
      <c r="BF83" s="155"/>
      <c r="BG83" s="155"/>
      <c r="BH83" s="155"/>
      <c r="BI83" s="155"/>
      <c r="BJ83" s="155"/>
      <c r="BK83" s="155"/>
      <c r="BL83" s="155"/>
    </row>
    <row r="84" spans="1:64" ht="25.5" customHeight="1" x14ac:dyDescent="0.2">
      <c r="A84" s="156"/>
      <c r="B84" s="156"/>
      <c r="C84" s="156"/>
      <c r="D84" s="156"/>
      <c r="E84" s="156"/>
      <c r="F84" s="156"/>
      <c r="G84" s="157" t="s">
        <v>95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9"/>
      <c r="Z84" s="160" t="s">
        <v>86</v>
      </c>
      <c r="AA84" s="160"/>
      <c r="AB84" s="160"/>
      <c r="AC84" s="160"/>
      <c r="AD84" s="160"/>
      <c r="AE84" s="157" t="s">
        <v>96</v>
      </c>
      <c r="AF84" s="158"/>
      <c r="AG84" s="158"/>
      <c r="AH84" s="158"/>
      <c r="AI84" s="158"/>
      <c r="AJ84" s="158"/>
      <c r="AK84" s="158"/>
      <c r="AL84" s="158"/>
      <c r="AM84" s="158"/>
      <c r="AN84" s="159"/>
      <c r="AO84" s="155">
        <v>0</v>
      </c>
      <c r="AP84" s="155"/>
      <c r="AQ84" s="155"/>
      <c r="AR84" s="155"/>
      <c r="AS84" s="155"/>
      <c r="AT84" s="155"/>
      <c r="AU84" s="155"/>
      <c r="AV84" s="155"/>
      <c r="AW84" s="155">
        <v>3</v>
      </c>
      <c r="AX84" s="155"/>
      <c r="AY84" s="155"/>
      <c r="AZ84" s="155"/>
      <c r="BA84" s="155"/>
      <c r="BB84" s="155"/>
      <c r="BC84" s="155"/>
      <c r="BD84" s="155"/>
      <c r="BE84" s="155">
        <f t="shared" si="1"/>
        <v>3</v>
      </c>
      <c r="BF84" s="155"/>
      <c r="BG84" s="155"/>
      <c r="BH84" s="155"/>
      <c r="BI84" s="155"/>
      <c r="BJ84" s="155"/>
      <c r="BK84" s="155"/>
      <c r="BL84" s="155"/>
    </row>
    <row r="85" spans="1:64" ht="51" customHeight="1" x14ac:dyDescent="0.2">
      <c r="A85" s="156"/>
      <c r="B85" s="156"/>
      <c r="C85" s="156"/>
      <c r="D85" s="156"/>
      <c r="E85" s="156"/>
      <c r="F85" s="156"/>
      <c r="G85" s="157" t="s">
        <v>97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9"/>
      <c r="Z85" s="160" t="s">
        <v>84</v>
      </c>
      <c r="AA85" s="160"/>
      <c r="AB85" s="160"/>
      <c r="AC85" s="160"/>
      <c r="AD85" s="160"/>
      <c r="AE85" s="157" t="s">
        <v>168</v>
      </c>
      <c r="AF85" s="158"/>
      <c r="AG85" s="158"/>
      <c r="AH85" s="158"/>
      <c r="AI85" s="158"/>
      <c r="AJ85" s="158"/>
      <c r="AK85" s="158"/>
      <c r="AL85" s="158"/>
      <c r="AM85" s="158"/>
      <c r="AN85" s="159"/>
      <c r="AO85" s="155">
        <v>0</v>
      </c>
      <c r="AP85" s="155"/>
      <c r="AQ85" s="155"/>
      <c r="AR85" s="155"/>
      <c r="AS85" s="155"/>
      <c r="AT85" s="155"/>
      <c r="AU85" s="155"/>
      <c r="AV85" s="155"/>
      <c r="AW85" s="155">
        <v>5000000</v>
      </c>
      <c r="AX85" s="155"/>
      <c r="AY85" s="155"/>
      <c r="AZ85" s="155"/>
      <c r="BA85" s="155"/>
      <c r="BB85" s="155"/>
      <c r="BC85" s="155"/>
      <c r="BD85" s="155"/>
      <c r="BE85" s="155">
        <f t="shared" si="1"/>
        <v>5000000</v>
      </c>
      <c r="BF85" s="155"/>
      <c r="BG85" s="155"/>
      <c r="BH85" s="155"/>
      <c r="BI85" s="155"/>
      <c r="BJ85" s="155"/>
      <c r="BK85" s="155"/>
      <c r="BL85" s="155"/>
    </row>
    <row r="86" spans="1:64" ht="25.5" customHeight="1" x14ac:dyDescent="0.2">
      <c r="A86" s="156"/>
      <c r="B86" s="156"/>
      <c r="C86" s="156"/>
      <c r="D86" s="156"/>
      <c r="E86" s="156"/>
      <c r="F86" s="156"/>
      <c r="G86" s="157" t="s">
        <v>98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9"/>
      <c r="Z86" s="160" t="s">
        <v>86</v>
      </c>
      <c r="AA86" s="160"/>
      <c r="AB86" s="160"/>
      <c r="AC86" s="160"/>
      <c r="AD86" s="160"/>
      <c r="AE86" s="157" t="s">
        <v>99</v>
      </c>
      <c r="AF86" s="158"/>
      <c r="AG86" s="158"/>
      <c r="AH86" s="158"/>
      <c r="AI86" s="158"/>
      <c r="AJ86" s="158"/>
      <c r="AK86" s="158"/>
      <c r="AL86" s="158"/>
      <c r="AM86" s="158"/>
      <c r="AN86" s="159"/>
      <c r="AO86" s="155">
        <v>0</v>
      </c>
      <c r="AP86" s="155"/>
      <c r="AQ86" s="155"/>
      <c r="AR86" s="155"/>
      <c r="AS86" s="155"/>
      <c r="AT86" s="155"/>
      <c r="AU86" s="155"/>
      <c r="AV86" s="155"/>
      <c r="AW86" s="155">
        <v>19</v>
      </c>
      <c r="AX86" s="155"/>
      <c r="AY86" s="155"/>
      <c r="AZ86" s="155"/>
      <c r="BA86" s="155"/>
      <c r="BB86" s="155"/>
      <c r="BC86" s="155"/>
      <c r="BD86" s="155"/>
      <c r="BE86" s="155">
        <f t="shared" si="1"/>
        <v>19</v>
      </c>
      <c r="BF86" s="155"/>
      <c r="BG86" s="155"/>
      <c r="BH86" s="155"/>
      <c r="BI86" s="155"/>
      <c r="BJ86" s="155"/>
      <c r="BK86" s="155"/>
      <c r="BL86" s="155"/>
    </row>
    <row r="87" spans="1:64" ht="51" customHeight="1" x14ac:dyDescent="0.2">
      <c r="A87" s="156"/>
      <c r="B87" s="156"/>
      <c r="C87" s="156"/>
      <c r="D87" s="156"/>
      <c r="E87" s="156"/>
      <c r="F87" s="156"/>
      <c r="G87" s="157" t="s">
        <v>100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9"/>
      <c r="Z87" s="160" t="s">
        <v>84</v>
      </c>
      <c r="AA87" s="160"/>
      <c r="AB87" s="160"/>
      <c r="AC87" s="160"/>
      <c r="AD87" s="160"/>
      <c r="AE87" s="157" t="s">
        <v>168</v>
      </c>
      <c r="AF87" s="158"/>
      <c r="AG87" s="158"/>
      <c r="AH87" s="158"/>
      <c r="AI87" s="158"/>
      <c r="AJ87" s="158"/>
      <c r="AK87" s="158"/>
      <c r="AL87" s="158"/>
      <c r="AM87" s="158"/>
      <c r="AN87" s="159"/>
      <c r="AO87" s="155">
        <v>0</v>
      </c>
      <c r="AP87" s="155"/>
      <c r="AQ87" s="155"/>
      <c r="AR87" s="155"/>
      <c r="AS87" s="155"/>
      <c r="AT87" s="155"/>
      <c r="AU87" s="155"/>
      <c r="AV87" s="155"/>
      <c r="AW87" s="155">
        <v>540000</v>
      </c>
      <c r="AX87" s="155"/>
      <c r="AY87" s="155"/>
      <c r="AZ87" s="155"/>
      <c r="BA87" s="155"/>
      <c r="BB87" s="155"/>
      <c r="BC87" s="155"/>
      <c r="BD87" s="155"/>
      <c r="BE87" s="155">
        <f t="shared" si="1"/>
        <v>540000</v>
      </c>
      <c r="BF87" s="155"/>
      <c r="BG87" s="155"/>
      <c r="BH87" s="155"/>
      <c r="BI87" s="155"/>
      <c r="BJ87" s="155"/>
      <c r="BK87" s="155"/>
      <c r="BL87" s="155"/>
    </row>
    <row r="88" spans="1:64" ht="38.25" customHeight="1" x14ac:dyDescent="0.2">
      <c r="A88" s="156"/>
      <c r="B88" s="156"/>
      <c r="C88" s="156"/>
      <c r="D88" s="156"/>
      <c r="E88" s="156"/>
      <c r="F88" s="156"/>
      <c r="G88" s="157" t="s">
        <v>101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9"/>
      <c r="Z88" s="160" t="s">
        <v>86</v>
      </c>
      <c r="AA88" s="160"/>
      <c r="AB88" s="160"/>
      <c r="AC88" s="160"/>
      <c r="AD88" s="160"/>
      <c r="AE88" s="157" t="s">
        <v>102</v>
      </c>
      <c r="AF88" s="158"/>
      <c r="AG88" s="158"/>
      <c r="AH88" s="158"/>
      <c r="AI88" s="158"/>
      <c r="AJ88" s="158"/>
      <c r="AK88" s="158"/>
      <c r="AL88" s="158"/>
      <c r="AM88" s="158"/>
      <c r="AN88" s="159"/>
      <c r="AO88" s="155">
        <v>0</v>
      </c>
      <c r="AP88" s="155"/>
      <c r="AQ88" s="155"/>
      <c r="AR88" s="155"/>
      <c r="AS88" s="155"/>
      <c r="AT88" s="155"/>
      <c r="AU88" s="155"/>
      <c r="AV88" s="155"/>
      <c r="AW88" s="155">
        <v>2</v>
      </c>
      <c r="AX88" s="155"/>
      <c r="AY88" s="155"/>
      <c r="AZ88" s="155"/>
      <c r="BA88" s="155"/>
      <c r="BB88" s="155"/>
      <c r="BC88" s="155"/>
      <c r="BD88" s="155"/>
      <c r="BE88" s="155">
        <f t="shared" si="1"/>
        <v>2</v>
      </c>
      <c r="BF88" s="155"/>
      <c r="BG88" s="155"/>
      <c r="BH88" s="155"/>
      <c r="BI88" s="155"/>
      <c r="BJ88" s="155"/>
      <c r="BK88" s="155"/>
      <c r="BL88" s="155"/>
    </row>
    <row r="89" spans="1:64" ht="51" customHeight="1" x14ac:dyDescent="0.2">
      <c r="A89" s="156"/>
      <c r="B89" s="156"/>
      <c r="C89" s="156"/>
      <c r="D89" s="156"/>
      <c r="E89" s="156"/>
      <c r="F89" s="156"/>
      <c r="G89" s="157" t="s">
        <v>103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9"/>
      <c r="Z89" s="160" t="s">
        <v>84</v>
      </c>
      <c r="AA89" s="160"/>
      <c r="AB89" s="160"/>
      <c r="AC89" s="160"/>
      <c r="AD89" s="160"/>
      <c r="AE89" s="157" t="s">
        <v>168</v>
      </c>
      <c r="AF89" s="158"/>
      <c r="AG89" s="158"/>
      <c r="AH89" s="158"/>
      <c r="AI89" s="158"/>
      <c r="AJ89" s="158"/>
      <c r="AK89" s="158"/>
      <c r="AL89" s="158"/>
      <c r="AM89" s="158"/>
      <c r="AN89" s="159"/>
      <c r="AO89" s="155">
        <v>0</v>
      </c>
      <c r="AP89" s="155"/>
      <c r="AQ89" s="155"/>
      <c r="AR89" s="155"/>
      <c r="AS89" s="155"/>
      <c r="AT89" s="155"/>
      <c r="AU89" s="155"/>
      <c r="AV89" s="155"/>
      <c r="AW89" s="169">
        <f>150000000-197960</f>
        <v>149802040</v>
      </c>
      <c r="AX89" s="169"/>
      <c r="AY89" s="169"/>
      <c r="AZ89" s="169"/>
      <c r="BA89" s="169"/>
      <c r="BB89" s="169"/>
      <c r="BC89" s="169"/>
      <c r="BD89" s="169"/>
      <c r="BE89" s="155">
        <f t="shared" si="1"/>
        <v>149802040</v>
      </c>
      <c r="BF89" s="155"/>
      <c r="BG89" s="155"/>
      <c r="BH89" s="155"/>
      <c r="BI89" s="155"/>
      <c r="BJ89" s="155"/>
      <c r="BK89" s="155"/>
      <c r="BL89" s="155"/>
    </row>
    <row r="90" spans="1:64" ht="25.5" customHeight="1" x14ac:dyDescent="0.2">
      <c r="A90" s="156"/>
      <c r="B90" s="156"/>
      <c r="C90" s="156"/>
      <c r="D90" s="156"/>
      <c r="E90" s="156"/>
      <c r="F90" s="156"/>
      <c r="G90" s="157" t="s">
        <v>104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9"/>
      <c r="Z90" s="160" t="s">
        <v>86</v>
      </c>
      <c r="AA90" s="160"/>
      <c r="AB90" s="160"/>
      <c r="AC90" s="160"/>
      <c r="AD90" s="160"/>
      <c r="AE90" s="157" t="s">
        <v>105</v>
      </c>
      <c r="AF90" s="158"/>
      <c r="AG90" s="158"/>
      <c r="AH90" s="158"/>
      <c r="AI90" s="158"/>
      <c r="AJ90" s="158"/>
      <c r="AK90" s="158"/>
      <c r="AL90" s="158"/>
      <c r="AM90" s="158"/>
      <c r="AN90" s="159"/>
      <c r="AO90" s="155">
        <v>0</v>
      </c>
      <c r="AP90" s="155"/>
      <c r="AQ90" s="155"/>
      <c r="AR90" s="155"/>
      <c r="AS90" s="155"/>
      <c r="AT90" s="155"/>
      <c r="AU90" s="155"/>
      <c r="AV90" s="155"/>
      <c r="AW90" s="155">
        <v>150</v>
      </c>
      <c r="AX90" s="155"/>
      <c r="AY90" s="155"/>
      <c r="AZ90" s="155"/>
      <c r="BA90" s="155"/>
      <c r="BB90" s="155"/>
      <c r="BC90" s="155"/>
      <c r="BD90" s="155"/>
      <c r="BE90" s="155">
        <f t="shared" si="1"/>
        <v>150</v>
      </c>
      <c r="BF90" s="155"/>
      <c r="BG90" s="155"/>
      <c r="BH90" s="155"/>
      <c r="BI90" s="155"/>
      <c r="BJ90" s="155"/>
      <c r="BK90" s="155"/>
      <c r="BL90" s="155"/>
    </row>
    <row r="91" spans="1:64" ht="51" customHeight="1" x14ac:dyDescent="0.2">
      <c r="A91" s="156"/>
      <c r="B91" s="156"/>
      <c r="C91" s="156"/>
      <c r="D91" s="156"/>
      <c r="E91" s="156"/>
      <c r="F91" s="156"/>
      <c r="G91" s="157" t="s">
        <v>106</v>
      </c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9"/>
      <c r="Z91" s="160" t="s">
        <v>84</v>
      </c>
      <c r="AA91" s="160"/>
      <c r="AB91" s="160"/>
      <c r="AC91" s="160"/>
      <c r="AD91" s="160"/>
      <c r="AE91" s="157" t="s">
        <v>168</v>
      </c>
      <c r="AF91" s="158"/>
      <c r="AG91" s="158"/>
      <c r="AH91" s="158"/>
      <c r="AI91" s="158"/>
      <c r="AJ91" s="158"/>
      <c r="AK91" s="158"/>
      <c r="AL91" s="158"/>
      <c r="AM91" s="158"/>
      <c r="AN91" s="159"/>
      <c r="AO91" s="155">
        <v>0</v>
      </c>
      <c r="AP91" s="155"/>
      <c r="AQ91" s="155"/>
      <c r="AR91" s="155"/>
      <c r="AS91" s="155"/>
      <c r="AT91" s="155"/>
      <c r="AU91" s="155"/>
      <c r="AV91" s="155"/>
      <c r="AW91" s="169">
        <f>19000000-1000000</f>
        <v>18000000</v>
      </c>
      <c r="AX91" s="169"/>
      <c r="AY91" s="169"/>
      <c r="AZ91" s="169"/>
      <c r="BA91" s="169"/>
      <c r="BB91" s="169"/>
      <c r="BC91" s="169"/>
      <c r="BD91" s="169"/>
      <c r="BE91" s="155">
        <f t="shared" si="1"/>
        <v>18000000</v>
      </c>
      <c r="BF91" s="155"/>
      <c r="BG91" s="155"/>
      <c r="BH91" s="155"/>
      <c r="BI91" s="155"/>
      <c r="BJ91" s="155"/>
      <c r="BK91" s="155"/>
      <c r="BL91" s="155"/>
    </row>
    <row r="92" spans="1:64" ht="12.75" customHeight="1" x14ac:dyDescent="0.2">
      <c r="A92" s="156"/>
      <c r="B92" s="156"/>
      <c r="C92" s="156"/>
      <c r="D92" s="156"/>
      <c r="E92" s="156"/>
      <c r="F92" s="156"/>
      <c r="G92" s="157" t="s">
        <v>107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9"/>
      <c r="Z92" s="160" t="s">
        <v>86</v>
      </c>
      <c r="AA92" s="160"/>
      <c r="AB92" s="160"/>
      <c r="AC92" s="160"/>
      <c r="AD92" s="160"/>
      <c r="AE92" s="157" t="s">
        <v>108</v>
      </c>
      <c r="AF92" s="158"/>
      <c r="AG92" s="158"/>
      <c r="AH92" s="158"/>
      <c r="AI92" s="158"/>
      <c r="AJ92" s="158"/>
      <c r="AK92" s="158"/>
      <c r="AL92" s="158"/>
      <c r="AM92" s="158"/>
      <c r="AN92" s="159"/>
      <c r="AO92" s="155">
        <v>0</v>
      </c>
      <c r="AP92" s="155"/>
      <c r="AQ92" s="155"/>
      <c r="AR92" s="155"/>
      <c r="AS92" s="155"/>
      <c r="AT92" s="155"/>
      <c r="AU92" s="155"/>
      <c r="AV92" s="155"/>
      <c r="AW92" s="155">
        <v>2</v>
      </c>
      <c r="AX92" s="155"/>
      <c r="AY92" s="155"/>
      <c r="AZ92" s="155"/>
      <c r="BA92" s="155"/>
      <c r="BB92" s="155"/>
      <c r="BC92" s="155"/>
      <c r="BD92" s="155"/>
      <c r="BE92" s="155">
        <f t="shared" si="1"/>
        <v>2</v>
      </c>
      <c r="BF92" s="155"/>
      <c r="BG92" s="155"/>
      <c r="BH92" s="155"/>
      <c r="BI92" s="155"/>
      <c r="BJ92" s="155"/>
      <c r="BK92" s="155"/>
      <c r="BL92" s="155"/>
    </row>
    <row r="93" spans="1:64" ht="51" customHeight="1" x14ac:dyDescent="0.2">
      <c r="A93" s="156"/>
      <c r="B93" s="156"/>
      <c r="C93" s="156"/>
      <c r="D93" s="156"/>
      <c r="E93" s="156"/>
      <c r="F93" s="156"/>
      <c r="G93" s="157" t="s">
        <v>109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9"/>
      <c r="Z93" s="160" t="s">
        <v>84</v>
      </c>
      <c r="AA93" s="160"/>
      <c r="AB93" s="160"/>
      <c r="AC93" s="160"/>
      <c r="AD93" s="160"/>
      <c r="AE93" s="157" t="s">
        <v>168</v>
      </c>
      <c r="AF93" s="158"/>
      <c r="AG93" s="158"/>
      <c r="AH93" s="158"/>
      <c r="AI93" s="158"/>
      <c r="AJ93" s="158"/>
      <c r="AK93" s="158"/>
      <c r="AL93" s="158"/>
      <c r="AM93" s="158"/>
      <c r="AN93" s="159"/>
      <c r="AO93" s="155">
        <v>0</v>
      </c>
      <c r="AP93" s="155"/>
      <c r="AQ93" s="155"/>
      <c r="AR93" s="155"/>
      <c r="AS93" s="155"/>
      <c r="AT93" s="155"/>
      <c r="AU93" s="155"/>
      <c r="AV93" s="155"/>
      <c r="AW93" s="155">
        <v>8000000</v>
      </c>
      <c r="AX93" s="155"/>
      <c r="AY93" s="155"/>
      <c r="AZ93" s="155"/>
      <c r="BA93" s="155"/>
      <c r="BB93" s="155"/>
      <c r="BC93" s="155"/>
      <c r="BD93" s="155"/>
      <c r="BE93" s="155">
        <f t="shared" si="1"/>
        <v>8000000</v>
      </c>
      <c r="BF93" s="155"/>
      <c r="BG93" s="155"/>
      <c r="BH93" s="155"/>
      <c r="BI93" s="155"/>
      <c r="BJ93" s="155"/>
      <c r="BK93" s="155"/>
      <c r="BL93" s="155"/>
    </row>
    <row r="94" spans="1:64" ht="25.5" customHeight="1" x14ac:dyDescent="0.2">
      <c r="A94" s="156"/>
      <c r="B94" s="156"/>
      <c r="C94" s="156"/>
      <c r="D94" s="156"/>
      <c r="E94" s="156"/>
      <c r="F94" s="156"/>
      <c r="G94" s="157" t="s">
        <v>110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9"/>
      <c r="Z94" s="160" t="s">
        <v>86</v>
      </c>
      <c r="AA94" s="160"/>
      <c r="AB94" s="160"/>
      <c r="AC94" s="160"/>
      <c r="AD94" s="160"/>
      <c r="AE94" s="157" t="s">
        <v>111</v>
      </c>
      <c r="AF94" s="158"/>
      <c r="AG94" s="158"/>
      <c r="AH94" s="158"/>
      <c r="AI94" s="158"/>
      <c r="AJ94" s="158"/>
      <c r="AK94" s="158"/>
      <c r="AL94" s="158"/>
      <c r="AM94" s="158"/>
      <c r="AN94" s="159"/>
      <c r="AO94" s="155">
        <v>0</v>
      </c>
      <c r="AP94" s="155"/>
      <c r="AQ94" s="155"/>
      <c r="AR94" s="155"/>
      <c r="AS94" s="155"/>
      <c r="AT94" s="155"/>
      <c r="AU94" s="155"/>
      <c r="AV94" s="155"/>
      <c r="AW94" s="155">
        <v>2</v>
      </c>
      <c r="AX94" s="155"/>
      <c r="AY94" s="155"/>
      <c r="AZ94" s="155"/>
      <c r="BA94" s="155"/>
      <c r="BB94" s="155"/>
      <c r="BC94" s="155"/>
      <c r="BD94" s="155"/>
      <c r="BE94" s="155">
        <f t="shared" si="1"/>
        <v>2</v>
      </c>
      <c r="BF94" s="155"/>
      <c r="BG94" s="155"/>
      <c r="BH94" s="155"/>
      <c r="BI94" s="155"/>
      <c r="BJ94" s="155"/>
      <c r="BK94" s="155"/>
      <c r="BL94" s="155"/>
    </row>
    <row r="95" spans="1:64" ht="51" customHeight="1" x14ac:dyDescent="0.2">
      <c r="A95" s="156"/>
      <c r="B95" s="156"/>
      <c r="C95" s="156"/>
      <c r="D95" s="156"/>
      <c r="E95" s="156"/>
      <c r="F95" s="156"/>
      <c r="G95" s="157" t="s">
        <v>112</v>
      </c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9"/>
      <c r="Z95" s="160" t="s">
        <v>84</v>
      </c>
      <c r="AA95" s="160"/>
      <c r="AB95" s="160"/>
      <c r="AC95" s="160"/>
      <c r="AD95" s="160"/>
      <c r="AE95" s="157" t="s">
        <v>168</v>
      </c>
      <c r="AF95" s="158"/>
      <c r="AG95" s="158"/>
      <c r="AH95" s="158"/>
      <c r="AI95" s="158"/>
      <c r="AJ95" s="158"/>
      <c r="AK95" s="158"/>
      <c r="AL95" s="158"/>
      <c r="AM95" s="158"/>
      <c r="AN95" s="159"/>
      <c r="AO95" s="155">
        <v>0</v>
      </c>
      <c r="AP95" s="155"/>
      <c r="AQ95" s="155"/>
      <c r="AR95" s="155"/>
      <c r="AS95" s="155"/>
      <c r="AT95" s="155"/>
      <c r="AU95" s="155"/>
      <c r="AV95" s="155"/>
      <c r="AW95" s="155">
        <v>408995</v>
      </c>
      <c r="AX95" s="155"/>
      <c r="AY95" s="155"/>
      <c r="AZ95" s="155"/>
      <c r="BA95" s="155"/>
      <c r="BB95" s="155"/>
      <c r="BC95" s="155"/>
      <c r="BD95" s="155"/>
      <c r="BE95" s="155">
        <f t="shared" si="1"/>
        <v>408995</v>
      </c>
      <c r="BF95" s="155"/>
      <c r="BG95" s="155"/>
      <c r="BH95" s="155"/>
      <c r="BI95" s="155"/>
      <c r="BJ95" s="155"/>
      <c r="BK95" s="155"/>
      <c r="BL95" s="155"/>
    </row>
    <row r="96" spans="1:64" ht="38.25" customHeight="1" x14ac:dyDescent="0.2">
      <c r="A96" s="156"/>
      <c r="B96" s="156"/>
      <c r="C96" s="156"/>
      <c r="D96" s="156"/>
      <c r="E96" s="156"/>
      <c r="F96" s="156"/>
      <c r="G96" s="157" t="s">
        <v>113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9"/>
      <c r="Z96" s="160" t="s">
        <v>86</v>
      </c>
      <c r="AA96" s="160"/>
      <c r="AB96" s="160"/>
      <c r="AC96" s="160"/>
      <c r="AD96" s="160"/>
      <c r="AE96" s="157" t="s">
        <v>114</v>
      </c>
      <c r="AF96" s="158"/>
      <c r="AG96" s="158"/>
      <c r="AH96" s="158"/>
      <c r="AI96" s="158"/>
      <c r="AJ96" s="158"/>
      <c r="AK96" s="158"/>
      <c r="AL96" s="158"/>
      <c r="AM96" s="158"/>
      <c r="AN96" s="159"/>
      <c r="AO96" s="155">
        <v>0</v>
      </c>
      <c r="AP96" s="155"/>
      <c r="AQ96" s="155"/>
      <c r="AR96" s="155"/>
      <c r="AS96" s="155"/>
      <c r="AT96" s="155"/>
      <c r="AU96" s="155"/>
      <c r="AV96" s="155"/>
      <c r="AW96" s="155">
        <v>1</v>
      </c>
      <c r="AX96" s="155"/>
      <c r="AY96" s="155"/>
      <c r="AZ96" s="155"/>
      <c r="BA96" s="155"/>
      <c r="BB96" s="155"/>
      <c r="BC96" s="155"/>
      <c r="BD96" s="155"/>
      <c r="BE96" s="155">
        <f t="shared" si="1"/>
        <v>1</v>
      </c>
      <c r="BF96" s="155"/>
      <c r="BG96" s="155"/>
      <c r="BH96" s="155"/>
      <c r="BI96" s="155"/>
      <c r="BJ96" s="155"/>
      <c r="BK96" s="155"/>
      <c r="BL96" s="155"/>
    </row>
    <row r="97" spans="1:64" s="4" customFormat="1" ht="12.75" customHeight="1" x14ac:dyDescent="0.2">
      <c r="A97" s="162">
        <v>2</v>
      </c>
      <c r="B97" s="162"/>
      <c r="C97" s="162"/>
      <c r="D97" s="162"/>
      <c r="E97" s="162"/>
      <c r="F97" s="162"/>
      <c r="G97" s="163" t="s">
        <v>115</v>
      </c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5"/>
      <c r="Z97" s="166"/>
      <c r="AA97" s="166"/>
      <c r="AB97" s="166"/>
      <c r="AC97" s="166"/>
      <c r="AD97" s="166"/>
      <c r="AE97" s="163"/>
      <c r="AF97" s="164"/>
      <c r="AG97" s="164"/>
      <c r="AH97" s="164"/>
      <c r="AI97" s="164"/>
      <c r="AJ97" s="164"/>
      <c r="AK97" s="164"/>
      <c r="AL97" s="164"/>
      <c r="AM97" s="164"/>
      <c r="AN97" s="165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</row>
    <row r="98" spans="1:64" ht="25.5" customHeight="1" x14ac:dyDescent="0.2">
      <c r="A98" s="156"/>
      <c r="B98" s="156"/>
      <c r="C98" s="156"/>
      <c r="D98" s="156"/>
      <c r="E98" s="156"/>
      <c r="F98" s="156"/>
      <c r="G98" s="157" t="s">
        <v>116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9"/>
      <c r="Z98" s="160" t="s">
        <v>86</v>
      </c>
      <c r="AA98" s="160"/>
      <c r="AB98" s="160"/>
      <c r="AC98" s="160"/>
      <c r="AD98" s="160"/>
      <c r="AE98" s="157" t="s">
        <v>105</v>
      </c>
      <c r="AF98" s="158"/>
      <c r="AG98" s="158"/>
      <c r="AH98" s="158"/>
      <c r="AI98" s="158"/>
      <c r="AJ98" s="158"/>
      <c r="AK98" s="158"/>
      <c r="AL98" s="158"/>
      <c r="AM98" s="158"/>
      <c r="AN98" s="159"/>
      <c r="AO98" s="155">
        <v>0</v>
      </c>
      <c r="AP98" s="155"/>
      <c r="AQ98" s="155"/>
      <c r="AR98" s="155"/>
      <c r="AS98" s="155"/>
      <c r="AT98" s="155"/>
      <c r="AU98" s="155"/>
      <c r="AV98" s="155"/>
      <c r="AW98" s="155">
        <v>12</v>
      </c>
      <c r="AX98" s="155"/>
      <c r="AY98" s="155"/>
      <c r="AZ98" s="155"/>
      <c r="BA98" s="155"/>
      <c r="BB98" s="155"/>
      <c r="BC98" s="155"/>
      <c r="BD98" s="155"/>
      <c r="BE98" s="155">
        <f t="shared" ref="BE98:BE107" si="2">AO98+AW98</f>
        <v>12</v>
      </c>
      <c r="BF98" s="155"/>
      <c r="BG98" s="155"/>
      <c r="BH98" s="155"/>
      <c r="BI98" s="155"/>
      <c r="BJ98" s="155"/>
      <c r="BK98" s="155"/>
      <c r="BL98" s="155"/>
    </row>
    <row r="99" spans="1:64" ht="25.5" customHeight="1" x14ac:dyDescent="0.2">
      <c r="A99" s="156"/>
      <c r="B99" s="156"/>
      <c r="C99" s="156"/>
      <c r="D99" s="156"/>
      <c r="E99" s="156"/>
      <c r="F99" s="156"/>
      <c r="G99" s="157" t="s">
        <v>117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9"/>
      <c r="Z99" s="160" t="s">
        <v>86</v>
      </c>
      <c r="AA99" s="160"/>
      <c r="AB99" s="160"/>
      <c r="AC99" s="160"/>
      <c r="AD99" s="160"/>
      <c r="AE99" s="157" t="s">
        <v>118</v>
      </c>
      <c r="AF99" s="158"/>
      <c r="AG99" s="158"/>
      <c r="AH99" s="158"/>
      <c r="AI99" s="158"/>
      <c r="AJ99" s="158"/>
      <c r="AK99" s="158"/>
      <c r="AL99" s="158"/>
      <c r="AM99" s="158"/>
      <c r="AN99" s="159"/>
      <c r="AO99" s="155">
        <v>0</v>
      </c>
      <c r="AP99" s="155"/>
      <c r="AQ99" s="155"/>
      <c r="AR99" s="155"/>
      <c r="AS99" s="155"/>
      <c r="AT99" s="155"/>
      <c r="AU99" s="155"/>
      <c r="AV99" s="155"/>
      <c r="AW99" s="169">
        <f>66+5</f>
        <v>71</v>
      </c>
      <c r="AX99" s="169"/>
      <c r="AY99" s="169"/>
      <c r="AZ99" s="169"/>
      <c r="BA99" s="169"/>
      <c r="BB99" s="169"/>
      <c r="BC99" s="169"/>
      <c r="BD99" s="169"/>
      <c r="BE99" s="155">
        <f t="shared" si="2"/>
        <v>71</v>
      </c>
      <c r="BF99" s="155"/>
      <c r="BG99" s="155"/>
      <c r="BH99" s="155"/>
      <c r="BI99" s="155"/>
      <c r="BJ99" s="155"/>
      <c r="BK99" s="155"/>
      <c r="BL99" s="155"/>
    </row>
    <row r="100" spans="1:64" ht="25.5" customHeight="1" x14ac:dyDescent="0.2">
      <c r="A100" s="156"/>
      <c r="B100" s="156"/>
      <c r="C100" s="156"/>
      <c r="D100" s="156"/>
      <c r="E100" s="156"/>
      <c r="F100" s="156"/>
      <c r="G100" s="157" t="s">
        <v>119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9"/>
      <c r="Z100" s="160" t="s">
        <v>86</v>
      </c>
      <c r="AA100" s="160"/>
      <c r="AB100" s="160"/>
      <c r="AC100" s="160"/>
      <c r="AD100" s="160"/>
      <c r="AE100" s="157" t="s">
        <v>105</v>
      </c>
      <c r="AF100" s="158"/>
      <c r="AG100" s="158"/>
      <c r="AH100" s="158"/>
      <c r="AI100" s="158"/>
      <c r="AJ100" s="158"/>
      <c r="AK100" s="158"/>
      <c r="AL100" s="158"/>
      <c r="AM100" s="158"/>
      <c r="AN100" s="159"/>
      <c r="AO100" s="155">
        <v>0</v>
      </c>
      <c r="AP100" s="155"/>
      <c r="AQ100" s="155"/>
      <c r="AR100" s="155"/>
      <c r="AS100" s="155"/>
      <c r="AT100" s="155"/>
      <c r="AU100" s="155"/>
      <c r="AV100" s="155"/>
      <c r="AW100" s="155">
        <v>3</v>
      </c>
      <c r="AX100" s="155"/>
      <c r="AY100" s="155"/>
      <c r="AZ100" s="155"/>
      <c r="BA100" s="155"/>
      <c r="BB100" s="155"/>
      <c r="BC100" s="155"/>
      <c r="BD100" s="155"/>
      <c r="BE100" s="155">
        <f t="shared" si="2"/>
        <v>3</v>
      </c>
      <c r="BF100" s="155"/>
      <c r="BG100" s="155"/>
      <c r="BH100" s="155"/>
      <c r="BI100" s="155"/>
      <c r="BJ100" s="155"/>
      <c r="BK100" s="155"/>
      <c r="BL100" s="155"/>
    </row>
    <row r="101" spans="1:64" ht="25.5" customHeight="1" x14ac:dyDescent="0.2">
      <c r="A101" s="156"/>
      <c r="B101" s="156"/>
      <c r="C101" s="156"/>
      <c r="D101" s="156"/>
      <c r="E101" s="156"/>
      <c r="F101" s="156"/>
      <c r="G101" s="157" t="s">
        <v>120</v>
      </c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9"/>
      <c r="Z101" s="160" t="s">
        <v>86</v>
      </c>
      <c r="AA101" s="160"/>
      <c r="AB101" s="160"/>
      <c r="AC101" s="160"/>
      <c r="AD101" s="160"/>
      <c r="AE101" s="157" t="s">
        <v>96</v>
      </c>
      <c r="AF101" s="158"/>
      <c r="AG101" s="158"/>
      <c r="AH101" s="158"/>
      <c r="AI101" s="158"/>
      <c r="AJ101" s="158"/>
      <c r="AK101" s="158"/>
      <c r="AL101" s="158"/>
      <c r="AM101" s="158"/>
      <c r="AN101" s="159"/>
      <c r="AO101" s="155">
        <v>0</v>
      </c>
      <c r="AP101" s="155"/>
      <c r="AQ101" s="155"/>
      <c r="AR101" s="155"/>
      <c r="AS101" s="155"/>
      <c r="AT101" s="155"/>
      <c r="AU101" s="155"/>
      <c r="AV101" s="155"/>
      <c r="AW101" s="155">
        <v>3</v>
      </c>
      <c r="AX101" s="155"/>
      <c r="AY101" s="155"/>
      <c r="AZ101" s="155"/>
      <c r="BA101" s="155"/>
      <c r="BB101" s="155"/>
      <c r="BC101" s="155"/>
      <c r="BD101" s="155"/>
      <c r="BE101" s="155">
        <f t="shared" si="2"/>
        <v>3</v>
      </c>
      <c r="BF101" s="155"/>
      <c r="BG101" s="155"/>
      <c r="BH101" s="155"/>
      <c r="BI101" s="155"/>
      <c r="BJ101" s="155"/>
      <c r="BK101" s="155"/>
      <c r="BL101" s="155"/>
    </row>
    <row r="102" spans="1:64" ht="25.5" customHeight="1" x14ac:dyDescent="0.2">
      <c r="A102" s="156"/>
      <c r="B102" s="156"/>
      <c r="C102" s="156"/>
      <c r="D102" s="156"/>
      <c r="E102" s="156"/>
      <c r="F102" s="156"/>
      <c r="G102" s="157" t="s">
        <v>121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9"/>
      <c r="Z102" s="160" t="s">
        <v>86</v>
      </c>
      <c r="AA102" s="160"/>
      <c r="AB102" s="160"/>
      <c r="AC102" s="160"/>
      <c r="AD102" s="160"/>
      <c r="AE102" s="157" t="s">
        <v>114</v>
      </c>
      <c r="AF102" s="158"/>
      <c r="AG102" s="158"/>
      <c r="AH102" s="158"/>
      <c r="AI102" s="158"/>
      <c r="AJ102" s="158"/>
      <c r="AK102" s="158"/>
      <c r="AL102" s="158"/>
      <c r="AM102" s="158"/>
      <c r="AN102" s="159"/>
      <c r="AO102" s="155">
        <v>0</v>
      </c>
      <c r="AP102" s="155"/>
      <c r="AQ102" s="155"/>
      <c r="AR102" s="155"/>
      <c r="AS102" s="155"/>
      <c r="AT102" s="155"/>
      <c r="AU102" s="155"/>
      <c r="AV102" s="155"/>
      <c r="AW102" s="155">
        <v>5</v>
      </c>
      <c r="AX102" s="155"/>
      <c r="AY102" s="155"/>
      <c r="AZ102" s="155"/>
      <c r="BA102" s="155"/>
      <c r="BB102" s="155"/>
      <c r="BC102" s="155"/>
      <c r="BD102" s="155"/>
      <c r="BE102" s="155">
        <f t="shared" si="2"/>
        <v>5</v>
      </c>
      <c r="BF102" s="155"/>
      <c r="BG102" s="155"/>
      <c r="BH102" s="155"/>
      <c r="BI102" s="155"/>
      <c r="BJ102" s="155"/>
      <c r="BK102" s="155"/>
      <c r="BL102" s="155"/>
    </row>
    <row r="103" spans="1:64" ht="38.25" customHeight="1" x14ac:dyDescent="0.2">
      <c r="A103" s="156"/>
      <c r="B103" s="156"/>
      <c r="C103" s="156"/>
      <c r="D103" s="156"/>
      <c r="E103" s="156"/>
      <c r="F103" s="156"/>
      <c r="G103" s="157" t="s">
        <v>122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9"/>
      <c r="Z103" s="160" t="s">
        <v>86</v>
      </c>
      <c r="AA103" s="160"/>
      <c r="AB103" s="160"/>
      <c r="AC103" s="160"/>
      <c r="AD103" s="160"/>
      <c r="AE103" s="157" t="s">
        <v>123</v>
      </c>
      <c r="AF103" s="158"/>
      <c r="AG103" s="158"/>
      <c r="AH103" s="158"/>
      <c r="AI103" s="158"/>
      <c r="AJ103" s="158"/>
      <c r="AK103" s="158"/>
      <c r="AL103" s="158"/>
      <c r="AM103" s="158"/>
      <c r="AN103" s="159"/>
      <c r="AO103" s="155">
        <v>0</v>
      </c>
      <c r="AP103" s="155"/>
      <c r="AQ103" s="155"/>
      <c r="AR103" s="155"/>
      <c r="AS103" s="155"/>
      <c r="AT103" s="155"/>
      <c r="AU103" s="155"/>
      <c r="AV103" s="155"/>
      <c r="AW103" s="155">
        <v>2</v>
      </c>
      <c r="AX103" s="155"/>
      <c r="AY103" s="155"/>
      <c r="AZ103" s="155"/>
      <c r="BA103" s="155"/>
      <c r="BB103" s="155"/>
      <c r="BC103" s="155"/>
      <c r="BD103" s="155"/>
      <c r="BE103" s="155">
        <f t="shared" si="2"/>
        <v>2</v>
      </c>
      <c r="BF103" s="155"/>
      <c r="BG103" s="155"/>
      <c r="BH103" s="155"/>
      <c r="BI103" s="155"/>
      <c r="BJ103" s="155"/>
      <c r="BK103" s="155"/>
      <c r="BL103" s="155"/>
    </row>
    <row r="104" spans="1:64" ht="25.5" customHeight="1" x14ac:dyDescent="0.2">
      <c r="A104" s="156"/>
      <c r="B104" s="156"/>
      <c r="C104" s="156"/>
      <c r="D104" s="156"/>
      <c r="E104" s="156"/>
      <c r="F104" s="156"/>
      <c r="G104" s="157" t="s">
        <v>124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9"/>
      <c r="Z104" s="160" t="s">
        <v>86</v>
      </c>
      <c r="AA104" s="160"/>
      <c r="AB104" s="160"/>
      <c r="AC104" s="160"/>
      <c r="AD104" s="160"/>
      <c r="AE104" s="157" t="s">
        <v>105</v>
      </c>
      <c r="AF104" s="158"/>
      <c r="AG104" s="158"/>
      <c r="AH104" s="158"/>
      <c r="AI104" s="158"/>
      <c r="AJ104" s="158"/>
      <c r="AK104" s="158"/>
      <c r="AL104" s="158"/>
      <c r="AM104" s="158"/>
      <c r="AN104" s="159"/>
      <c r="AO104" s="155">
        <v>0</v>
      </c>
      <c r="AP104" s="155"/>
      <c r="AQ104" s="155"/>
      <c r="AR104" s="155"/>
      <c r="AS104" s="155"/>
      <c r="AT104" s="155"/>
      <c r="AU104" s="155"/>
      <c r="AV104" s="155"/>
      <c r="AW104" s="155">
        <v>150</v>
      </c>
      <c r="AX104" s="155"/>
      <c r="AY104" s="155"/>
      <c r="AZ104" s="155"/>
      <c r="BA104" s="155"/>
      <c r="BB104" s="155"/>
      <c r="BC104" s="155"/>
      <c r="BD104" s="155"/>
      <c r="BE104" s="155">
        <f t="shared" si="2"/>
        <v>150</v>
      </c>
      <c r="BF104" s="155"/>
      <c r="BG104" s="155"/>
      <c r="BH104" s="155"/>
      <c r="BI104" s="155"/>
      <c r="BJ104" s="155"/>
      <c r="BK104" s="155"/>
      <c r="BL104" s="155"/>
    </row>
    <row r="105" spans="1:64" ht="12.75" customHeight="1" x14ac:dyDescent="0.2">
      <c r="A105" s="156"/>
      <c r="B105" s="156"/>
      <c r="C105" s="156"/>
      <c r="D105" s="156"/>
      <c r="E105" s="156"/>
      <c r="F105" s="156"/>
      <c r="G105" s="157" t="s">
        <v>125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9"/>
      <c r="Z105" s="160" t="s">
        <v>86</v>
      </c>
      <c r="AA105" s="160"/>
      <c r="AB105" s="160"/>
      <c r="AC105" s="160"/>
      <c r="AD105" s="160"/>
      <c r="AE105" s="157" t="s">
        <v>108</v>
      </c>
      <c r="AF105" s="158"/>
      <c r="AG105" s="158"/>
      <c r="AH105" s="158"/>
      <c r="AI105" s="158"/>
      <c r="AJ105" s="158"/>
      <c r="AK105" s="158"/>
      <c r="AL105" s="158"/>
      <c r="AM105" s="158"/>
      <c r="AN105" s="159"/>
      <c r="AO105" s="155">
        <v>0</v>
      </c>
      <c r="AP105" s="155"/>
      <c r="AQ105" s="155"/>
      <c r="AR105" s="155"/>
      <c r="AS105" s="155"/>
      <c r="AT105" s="155"/>
      <c r="AU105" s="155"/>
      <c r="AV105" s="155"/>
      <c r="AW105" s="155">
        <v>2</v>
      </c>
      <c r="AX105" s="155"/>
      <c r="AY105" s="155"/>
      <c r="AZ105" s="155"/>
      <c r="BA105" s="155"/>
      <c r="BB105" s="155"/>
      <c r="BC105" s="155"/>
      <c r="BD105" s="155"/>
      <c r="BE105" s="155">
        <f t="shared" si="2"/>
        <v>2</v>
      </c>
      <c r="BF105" s="155"/>
      <c r="BG105" s="155"/>
      <c r="BH105" s="155"/>
      <c r="BI105" s="155"/>
      <c r="BJ105" s="155"/>
      <c r="BK105" s="155"/>
      <c r="BL105" s="155"/>
    </row>
    <row r="106" spans="1:64" ht="25.5" customHeight="1" x14ac:dyDescent="0.2">
      <c r="A106" s="156"/>
      <c r="B106" s="156"/>
      <c r="C106" s="156"/>
      <c r="D106" s="156"/>
      <c r="E106" s="156"/>
      <c r="F106" s="156"/>
      <c r="G106" s="157" t="s">
        <v>126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9"/>
      <c r="Z106" s="160" t="s">
        <v>86</v>
      </c>
      <c r="AA106" s="160"/>
      <c r="AB106" s="160"/>
      <c r="AC106" s="160"/>
      <c r="AD106" s="160"/>
      <c r="AE106" s="157" t="s">
        <v>111</v>
      </c>
      <c r="AF106" s="158"/>
      <c r="AG106" s="158"/>
      <c r="AH106" s="158"/>
      <c r="AI106" s="158"/>
      <c r="AJ106" s="158"/>
      <c r="AK106" s="158"/>
      <c r="AL106" s="158"/>
      <c r="AM106" s="158"/>
      <c r="AN106" s="159"/>
      <c r="AO106" s="155">
        <v>0</v>
      </c>
      <c r="AP106" s="155"/>
      <c r="AQ106" s="155"/>
      <c r="AR106" s="155"/>
      <c r="AS106" s="155"/>
      <c r="AT106" s="155"/>
      <c r="AU106" s="155"/>
      <c r="AV106" s="155"/>
      <c r="AW106" s="155">
        <v>2</v>
      </c>
      <c r="AX106" s="155"/>
      <c r="AY106" s="155"/>
      <c r="AZ106" s="155"/>
      <c r="BA106" s="155"/>
      <c r="BB106" s="155"/>
      <c r="BC106" s="155"/>
      <c r="BD106" s="155"/>
      <c r="BE106" s="155">
        <f t="shared" si="2"/>
        <v>2</v>
      </c>
      <c r="BF106" s="155"/>
      <c r="BG106" s="155"/>
      <c r="BH106" s="155"/>
      <c r="BI106" s="155"/>
      <c r="BJ106" s="155"/>
      <c r="BK106" s="155"/>
      <c r="BL106" s="155"/>
    </row>
    <row r="107" spans="1:64" ht="38.25" customHeight="1" x14ac:dyDescent="0.2">
      <c r="A107" s="156"/>
      <c r="B107" s="156"/>
      <c r="C107" s="156"/>
      <c r="D107" s="156"/>
      <c r="E107" s="156"/>
      <c r="F107" s="156"/>
      <c r="G107" s="157" t="s">
        <v>127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9"/>
      <c r="Z107" s="160" t="s">
        <v>86</v>
      </c>
      <c r="AA107" s="160"/>
      <c r="AB107" s="160"/>
      <c r="AC107" s="160"/>
      <c r="AD107" s="160"/>
      <c r="AE107" s="157" t="s">
        <v>114</v>
      </c>
      <c r="AF107" s="158"/>
      <c r="AG107" s="158"/>
      <c r="AH107" s="158"/>
      <c r="AI107" s="158"/>
      <c r="AJ107" s="158"/>
      <c r="AK107" s="158"/>
      <c r="AL107" s="158"/>
      <c r="AM107" s="158"/>
      <c r="AN107" s="159"/>
      <c r="AO107" s="155">
        <v>0</v>
      </c>
      <c r="AP107" s="155"/>
      <c r="AQ107" s="155"/>
      <c r="AR107" s="155"/>
      <c r="AS107" s="155"/>
      <c r="AT107" s="155"/>
      <c r="AU107" s="155"/>
      <c r="AV107" s="155"/>
      <c r="AW107" s="155">
        <v>1</v>
      </c>
      <c r="AX107" s="155"/>
      <c r="AY107" s="155"/>
      <c r="AZ107" s="155"/>
      <c r="BA107" s="155"/>
      <c r="BB107" s="155"/>
      <c r="BC107" s="155"/>
      <c r="BD107" s="155"/>
      <c r="BE107" s="155">
        <f t="shared" si="2"/>
        <v>1</v>
      </c>
      <c r="BF107" s="155"/>
      <c r="BG107" s="155"/>
      <c r="BH107" s="155"/>
      <c r="BI107" s="155"/>
      <c r="BJ107" s="155"/>
      <c r="BK107" s="155"/>
      <c r="BL107" s="155"/>
    </row>
    <row r="108" spans="1:64" s="4" customFormat="1" ht="12.75" customHeight="1" x14ac:dyDescent="0.2">
      <c r="A108" s="162">
        <v>3</v>
      </c>
      <c r="B108" s="162"/>
      <c r="C108" s="162"/>
      <c r="D108" s="162"/>
      <c r="E108" s="162"/>
      <c r="F108" s="162"/>
      <c r="G108" s="163" t="s">
        <v>128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5"/>
      <c r="Z108" s="166"/>
      <c r="AA108" s="166"/>
      <c r="AB108" s="166"/>
      <c r="AC108" s="166"/>
      <c r="AD108" s="166"/>
      <c r="AE108" s="163"/>
      <c r="AF108" s="164"/>
      <c r="AG108" s="164"/>
      <c r="AH108" s="164"/>
      <c r="AI108" s="164"/>
      <c r="AJ108" s="164"/>
      <c r="AK108" s="164"/>
      <c r="AL108" s="164"/>
      <c r="AM108" s="164"/>
      <c r="AN108" s="165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</row>
    <row r="109" spans="1:64" ht="25.5" customHeight="1" x14ac:dyDescent="0.2">
      <c r="A109" s="156"/>
      <c r="B109" s="156"/>
      <c r="C109" s="156"/>
      <c r="D109" s="156"/>
      <c r="E109" s="156"/>
      <c r="F109" s="156"/>
      <c r="G109" s="157" t="s">
        <v>129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9"/>
      <c r="Z109" s="160" t="s">
        <v>84</v>
      </c>
      <c r="AA109" s="160"/>
      <c r="AB109" s="160"/>
      <c r="AC109" s="160"/>
      <c r="AD109" s="160"/>
      <c r="AE109" s="157" t="s">
        <v>118</v>
      </c>
      <c r="AF109" s="158"/>
      <c r="AG109" s="158"/>
      <c r="AH109" s="158"/>
      <c r="AI109" s="158"/>
      <c r="AJ109" s="158"/>
      <c r="AK109" s="158"/>
      <c r="AL109" s="158"/>
      <c r="AM109" s="158"/>
      <c r="AN109" s="159"/>
      <c r="AO109" s="167">
        <v>0</v>
      </c>
      <c r="AP109" s="167"/>
      <c r="AQ109" s="167"/>
      <c r="AR109" s="167"/>
      <c r="AS109" s="167"/>
      <c r="AT109" s="167"/>
      <c r="AU109" s="167"/>
      <c r="AV109" s="167"/>
      <c r="AW109" s="168">
        <f>AW77/AW98</f>
        <v>3733333.3333333335</v>
      </c>
      <c r="AX109" s="168"/>
      <c r="AY109" s="168"/>
      <c r="AZ109" s="168"/>
      <c r="BA109" s="168"/>
      <c r="BB109" s="168"/>
      <c r="BC109" s="168"/>
      <c r="BD109" s="168"/>
      <c r="BE109" s="167">
        <f t="shared" ref="BE109:BE118" si="3">AO109+AW109</f>
        <v>3733333.3333333335</v>
      </c>
      <c r="BF109" s="167"/>
      <c r="BG109" s="167"/>
      <c r="BH109" s="167"/>
      <c r="BI109" s="167"/>
      <c r="BJ109" s="167"/>
      <c r="BK109" s="167"/>
      <c r="BL109" s="167"/>
    </row>
    <row r="110" spans="1:64" ht="25.5" customHeight="1" x14ac:dyDescent="0.2">
      <c r="A110" s="156"/>
      <c r="B110" s="156"/>
      <c r="C110" s="156"/>
      <c r="D110" s="156"/>
      <c r="E110" s="156"/>
      <c r="F110" s="156"/>
      <c r="G110" s="157" t="s">
        <v>130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9"/>
      <c r="Z110" s="160" t="s">
        <v>84</v>
      </c>
      <c r="AA110" s="160"/>
      <c r="AB110" s="160"/>
      <c r="AC110" s="160"/>
      <c r="AD110" s="160"/>
      <c r="AE110" s="157" t="s">
        <v>118</v>
      </c>
      <c r="AF110" s="158"/>
      <c r="AG110" s="158"/>
      <c r="AH110" s="158"/>
      <c r="AI110" s="158"/>
      <c r="AJ110" s="158"/>
      <c r="AK110" s="158"/>
      <c r="AL110" s="158"/>
      <c r="AM110" s="158"/>
      <c r="AN110" s="159"/>
      <c r="AO110" s="167">
        <v>0</v>
      </c>
      <c r="AP110" s="167"/>
      <c r="AQ110" s="167"/>
      <c r="AR110" s="167"/>
      <c r="AS110" s="167"/>
      <c r="AT110" s="167"/>
      <c r="AU110" s="167"/>
      <c r="AV110" s="167"/>
      <c r="AW110" s="168">
        <f>AW79/AW99</f>
        <v>211267.60563380283</v>
      </c>
      <c r="AX110" s="168"/>
      <c r="AY110" s="168"/>
      <c r="AZ110" s="168"/>
      <c r="BA110" s="168"/>
      <c r="BB110" s="168"/>
      <c r="BC110" s="168"/>
      <c r="BD110" s="168"/>
      <c r="BE110" s="167">
        <f t="shared" si="3"/>
        <v>211267.60563380283</v>
      </c>
      <c r="BF110" s="167"/>
      <c r="BG110" s="167"/>
      <c r="BH110" s="167"/>
      <c r="BI110" s="167"/>
      <c r="BJ110" s="167"/>
      <c r="BK110" s="167"/>
      <c r="BL110" s="167"/>
    </row>
    <row r="111" spans="1:64" ht="12.75" customHeight="1" x14ac:dyDescent="0.2">
      <c r="A111" s="156"/>
      <c r="B111" s="156"/>
      <c r="C111" s="156"/>
      <c r="D111" s="156"/>
      <c r="E111" s="156"/>
      <c r="F111" s="156"/>
      <c r="G111" s="157" t="s">
        <v>131</v>
      </c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9"/>
      <c r="Z111" s="160" t="s">
        <v>84</v>
      </c>
      <c r="AA111" s="160"/>
      <c r="AB111" s="160"/>
      <c r="AC111" s="160"/>
      <c r="AD111" s="160"/>
      <c r="AE111" s="157" t="s">
        <v>118</v>
      </c>
      <c r="AF111" s="158"/>
      <c r="AG111" s="158"/>
      <c r="AH111" s="158"/>
      <c r="AI111" s="158"/>
      <c r="AJ111" s="158"/>
      <c r="AK111" s="158"/>
      <c r="AL111" s="158"/>
      <c r="AM111" s="158"/>
      <c r="AN111" s="159"/>
      <c r="AO111" s="167">
        <v>0</v>
      </c>
      <c r="AP111" s="167"/>
      <c r="AQ111" s="167"/>
      <c r="AR111" s="167"/>
      <c r="AS111" s="167"/>
      <c r="AT111" s="167"/>
      <c r="AU111" s="167"/>
      <c r="AV111" s="167"/>
      <c r="AW111" s="167">
        <v>2380000</v>
      </c>
      <c r="AX111" s="167"/>
      <c r="AY111" s="167"/>
      <c r="AZ111" s="167"/>
      <c r="BA111" s="167"/>
      <c r="BB111" s="167"/>
      <c r="BC111" s="167"/>
      <c r="BD111" s="167"/>
      <c r="BE111" s="167">
        <f t="shared" si="3"/>
        <v>2380000</v>
      </c>
      <c r="BF111" s="167"/>
      <c r="BG111" s="167"/>
      <c r="BH111" s="167"/>
      <c r="BI111" s="167"/>
      <c r="BJ111" s="167"/>
      <c r="BK111" s="167"/>
      <c r="BL111" s="167"/>
    </row>
    <row r="112" spans="1:64" ht="12.75" customHeight="1" x14ac:dyDescent="0.2">
      <c r="A112" s="156"/>
      <c r="B112" s="156"/>
      <c r="C112" s="156"/>
      <c r="D112" s="156"/>
      <c r="E112" s="156"/>
      <c r="F112" s="156"/>
      <c r="G112" s="157" t="s">
        <v>132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9"/>
      <c r="Z112" s="160" t="s">
        <v>84</v>
      </c>
      <c r="AA112" s="160"/>
      <c r="AB112" s="160"/>
      <c r="AC112" s="160"/>
      <c r="AD112" s="160"/>
      <c r="AE112" s="157" t="s">
        <v>118</v>
      </c>
      <c r="AF112" s="158"/>
      <c r="AG112" s="158"/>
      <c r="AH112" s="158"/>
      <c r="AI112" s="158"/>
      <c r="AJ112" s="158"/>
      <c r="AK112" s="158"/>
      <c r="AL112" s="158"/>
      <c r="AM112" s="158"/>
      <c r="AN112" s="159"/>
      <c r="AO112" s="167">
        <v>0</v>
      </c>
      <c r="AP112" s="167"/>
      <c r="AQ112" s="167"/>
      <c r="AR112" s="167"/>
      <c r="AS112" s="167"/>
      <c r="AT112" s="167"/>
      <c r="AU112" s="167"/>
      <c r="AV112" s="167"/>
      <c r="AW112" s="167">
        <v>1333333.3</v>
      </c>
      <c r="AX112" s="167"/>
      <c r="AY112" s="167"/>
      <c r="AZ112" s="167"/>
      <c r="BA112" s="167"/>
      <c r="BB112" s="167"/>
      <c r="BC112" s="167"/>
      <c r="BD112" s="167"/>
      <c r="BE112" s="167">
        <f t="shared" si="3"/>
        <v>1333333.3</v>
      </c>
      <c r="BF112" s="167"/>
      <c r="BG112" s="167"/>
      <c r="BH112" s="167"/>
      <c r="BI112" s="167"/>
      <c r="BJ112" s="167"/>
      <c r="BK112" s="167"/>
      <c r="BL112" s="167"/>
    </row>
    <row r="113" spans="1:64" ht="25.5" customHeight="1" x14ac:dyDescent="0.2">
      <c r="A113" s="156"/>
      <c r="B113" s="156"/>
      <c r="C113" s="156"/>
      <c r="D113" s="156"/>
      <c r="E113" s="156"/>
      <c r="F113" s="156"/>
      <c r="G113" s="157" t="s">
        <v>133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9"/>
      <c r="Z113" s="160" t="s">
        <v>84</v>
      </c>
      <c r="AA113" s="160"/>
      <c r="AB113" s="160"/>
      <c r="AC113" s="160"/>
      <c r="AD113" s="160"/>
      <c r="AE113" s="157" t="s">
        <v>118</v>
      </c>
      <c r="AF113" s="158"/>
      <c r="AG113" s="158"/>
      <c r="AH113" s="158"/>
      <c r="AI113" s="158"/>
      <c r="AJ113" s="158"/>
      <c r="AK113" s="158"/>
      <c r="AL113" s="158"/>
      <c r="AM113" s="158"/>
      <c r="AN113" s="159"/>
      <c r="AO113" s="167">
        <v>0</v>
      </c>
      <c r="AP113" s="167"/>
      <c r="AQ113" s="167"/>
      <c r="AR113" s="167"/>
      <c r="AS113" s="167"/>
      <c r="AT113" s="167"/>
      <c r="AU113" s="167"/>
      <c r="AV113" s="167"/>
      <c r="AW113" s="167">
        <v>1000000</v>
      </c>
      <c r="AX113" s="167"/>
      <c r="AY113" s="167"/>
      <c r="AZ113" s="167"/>
      <c r="BA113" s="167"/>
      <c r="BB113" s="167"/>
      <c r="BC113" s="167"/>
      <c r="BD113" s="167"/>
      <c r="BE113" s="167">
        <f t="shared" si="3"/>
        <v>1000000</v>
      </c>
      <c r="BF113" s="167"/>
      <c r="BG113" s="167"/>
      <c r="BH113" s="167"/>
      <c r="BI113" s="167"/>
      <c r="BJ113" s="167"/>
      <c r="BK113" s="167"/>
      <c r="BL113" s="167"/>
    </row>
    <row r="114" spans="1:64" ht="38.25" customHeight="1" x14ac:dyDescent="0.2">
      <c r="A114" s="156"/>
      <c r="B114" s="156"/>
      <c r="C114" s="156"/>
      <c r="D114" s="156"/>
      <c r="E114" s="156"/>
      <c r="F114" s="156"/>
      <c r="G114" s="157" t="s">
        <v>134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9"/>
      <c r="Z114" s="160" t="s">
        <v>84</v>
      </c>
      <c r="AA114" s="160"/>
      <c r="AB114" s="160"/>
      <c r="AC114" s="160"/>
      <c r="AD114" s="160"/>
      <c r="AE114" s="157" t="s">
        <v>118</v>
      </c>
      <c r="AF114" s="158"/>
      <c r="AG114" s="158"/>
      <c r="AH114" s="158"/>
      <c r="AI114" s="158"/>
      <c r="AJ114" s="158"/>
      <c r="AK114" s="158"/>
      <c r="AL114" s="158"/>
      <c r="AM114" s="158"/>
      <c r="AN114" s="159"/>
      <c r="AO114" s="167">
        <v>0</v>
      </c>
      <c r="AP114" s="167"/>
      <c r="AQ114" s="167"/>
      <c r="AR114" s="167"/>
      <c r="AS114" s="167"/>
      <c r="AT114" s="167"/>
      <c r="AU114" s="167"/>
      <c r="AV114" s="167"/>
      <c r="AW114" s="167">
        <v>270000</v>
      </c>
      <c r="AX114" s="167"/>
      <c r="AY114" s="167"/>
      <c r="AZ114" s="167"/>
      <c r="BA114" s="167"/>
      <c r="BB114" s="167"/>
      <c r="BC114" s="167"/>
      <c r="BD114" s="167"/>
      <c r="BE114" s="167">
        <f t="shared" si="3"/>
        <v>270000</v>
      </c>
      <c r="BF114" s="167"/>
      <c r="BG114" s="167"/>
      <c r="BH114" s="167"/>
      <c r="BI114" s="167"/>
      <c r="BJ114" s="167"/>
      <c r="BK114" s="167"/>
      <c r="BL114" s="167"/>
    </row>
    <row r="115" spans="1:64" ht="12.75" customHeight="1" x14ac:dyDescent="0.2">
      <c r="A115" s="156"/>
      <c r="B115" s="156"/>
      <c r="C115" s="156"/>
      <c r="D115" s="156"/>
      <c r="E115" s="156"/>
      <c r="F115" s="156"/>
      <c r="G115" s="157" t="s">
        <v>135</v>
      </c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9"/>
      <c r="Z115" s="160" t="s">
        <v>84</v>
      </c>
      <c r="AA115" s="160"/>
      <c r="AB115" s="160"/>
      <c r="AC115" s="160"/>
      <c r="AD115" s="160"/>
      <c r="AE115" s="157" t="s">
        <v>118</v>
      </c>
      <c r="AF115" s="158"/>
      <c r="AG115" s="158"/>
      <c r="AH115" s="158"/>
      <c r="AI115" s="158"/>
      <c r="AJ115" s="158"/>
      <c r="AK115" s="158"/>
      <c r="AL115" s="158"/>
      <c r="AM115" s="158"/>
      <c r="AN115" s="159"/>
      <c r="AO115" s="167">
        <v>0</v>
      </c>
      <c r="AP115" s="167"/>
      <c r="AQ115" s="167"/>
      <c r="AR115" s="167"/>
      <c r="AS115" s="167"/>
      <c r="AT115" s="167"/>
      <c r="AU115" s="167"/>
      <c r="AV115" s="167"/>
      <c r="AW115" s="168">
        <f>AW89/AW104</f>
        <v>998680.26666666672</v>
      </c>
      <c r="AX115" s="168"/>
      <c r="AY115" s="168"/>
      <c r="AZ115" s="168"/>
      <c r="BA115" s="168"/>
      <c r="BB115" s="168"/>
      <c r="BC115" s="168"/>
      <c r="BD115" s="168"/>
      <c r="BE115" s="167">
        <f t="shared" si="3"/>
        <v>998680.26666666672</v>
      </c>
      <c r="BF115" s="167"/>
      <c r="BG115" s="167"/>
      <c r="BH115" s="167"/>
      <c r="BI115" s="167"/>
      <c r="BJ115" s="167"/>
      <c r="BK115" s="167"/>
      <c r="BL115" s="167"/>
    </row>
    <row r="116" spans="1:64" ht="12.75" customHeight="1" x14ac:dyDescent="0.2">
      <c r="A116" s="156"/>
      <c r="B116" s="156"/>
      <c r="C116" s="156"/>
      <c r="D116" s="156"/>
      <c r="E116" s="156"/>
      <c r="F116" s="156"/>
      <c r="G116" s="157" t="s">
        <v>136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9"/>
      <c r="Z116" s="160" t="s">
        <v>84</v>
      </c>
      <c r="AA116" s="160"/>
      <c r="AB116" s="160"/>
      <c r="AC116" s="160"/>
      <c r="AD116" s="160"/>
      <c r="AE116" s="157" t="s">
        <v>118</v>
      </c>
      <c r="AF116" s="158"/>
      <c r="AG116" s="158"/>
      <c r="AH116" s="158"/>
      <c r="AI116" s="158"/>
      <c r="AJ116" s="158"/>
      <c r="AK116" s="158"/>
      <c r="AL116" s="158"/>
      <c r="AM116" s="158"/>
      <c r="AN116" s="159"/>
      <c r="AO116" s="167">
        <v>0</v>
      </c>
      <c r="AP116" s="167"/>
      <c r="AQ116" s="167"/>
      <c r="AR116" s="167"/>
      <c r="AS116" s="167"/>
      <c r="AT116" s="167"/>
      <c r="AU116" s="167"/>
      <c r="AV116" s="167"/>
      <c r="AW116" s="168">
        <f>AW91/AW105</f>
        <v>9000000</v>
      </c>
      <c r="AX116" s="168"/>
      <c r="AY116" s="168"/>
      <c r="AZ116" s="168"/>
      <c r="BA116" s="168"/>
      <c r="BB116" s="168"/>
      <c r="BC116" s="168"/>
      <c r="BD116" s="168"/>
      <c r="BE116" s="167">
        <f t="shared" si="3"/>
        <v>9000000</v>
      </c>
      <c r="BF116" s="167"/>
      <c r="BG116" s="167"/>
      <c r="BH116" s="167"/>
      <c r="BI116" s="167"/>
      <c r="BJ116" s="167"/>
      <c r="BK116" s="167"/>
      <c r="BL116" s="167"/>
    </row>
    <row r="117" spans="1:64" ht="12.75" customHeight="1" x14ac:dyDescent="0.2">
      <c r="A117" s="156"/>
      <c r="B117" s="156"/>
      <c r="C117" s="156"/>
      <c r="D117" s="156"/>
      <c r="E117" s="156"/>
      <c r="F117" s="156"/>
      <c r="G117" s="157" t="s">
        <v>137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9"/>
      <c r="Z117" s="160" t="s">
        <v>84</v>
      </c>
      <c r="AA117" s="160"/>
      <c r="AB117" s="160"/>
      <c r="AC117" s="160"/>
      <c r="AD117" s="160"/>
      <c r="AE117" s="157" t="s">
        <v>118</v>
      </c>
      <c r="AF117" s="158"/>
      <c r="AG117" s="158"/>
      <c r="AH117" s="158"/>
      <c r="AI117" s="158"/>
      <c r="AJ117" s="158"/>
      <c r="AK117" s="158"/>
      <c r="AL117" s="158"/>
      <c r="AM117" s="158"/>
      <c r="AN117" s="159"/>
      <c r="AO117" s="167">
        <v>0</v>
      </c>
      <c r="AP117" s="167"/>
      <c r="AQ117" s="167"/>
      <c r="AR117" s="167"/>
      <c r="AS117" s="167"/>
      <c r="AT117" s="167"/>
      <c r="AU117" s="167"/>
      <c r="AV117" s="167"/>
      <c r="AW117" s="167">
        <v>4000000</v>
      </c>
      <c r="AX117" s="167"/>
      <c r="AY117" s="167"/>
      <c r="AZ117" s="167"/>
      <c r="BA117" s="167"/>
      <c r="BB117" s="167"/>
      <c r="BC117" s="167"/>
      <c r="BD117" s="167"/>
      <c r="BE117" s="167">
        <f t="shared" si="3"/>
        <v>4000000</v>
      </c>
      <c r="BF117" s="167"/>
      <c r="BG117" s="167"/>
      <c r="BH117" s="167"/>
      <c r="BI117" s="167"/>
      <c r="BJ117" s="167"/>
      <c r="BK117" s="167"/>
      <c r="BL117" s="167"/>
    </row>
    <row r="118" spans="1:64" ht="38.25" customHeight="1" x14ac:dyDescent="0.2">
      <c r="A118" s="156"/>
      <c r="B118" s="156"/>
      <c r="C118" s="156"/>
      <c r="D118" s="156"/>
      <c r="E118" s="156"/>
      <c r="F118" s="156"/>
      <c r="G118" s="157" t="s">
        <v>138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9"/>
      <c r="Z118" s="160" t="s">
        <v>84</v>
      </c>
      <c r="AA118" s="160"/>
      <c r="AB118" s="160"/>
      <c r="AC118" s="160"/>
      <c r="AD118" s="160"/>
      <c r="AE118" s="157" t="s">
        <v>118</v>
      </c>
      <c r="AF118" s="158"/>
      <c r="AG118" s="158"/>
      <c r="AH118" s="158"/>
      <c r="AI118" s="158"/>
      <c r="AJ118" s="158"/>
      <c r="AK118" s="158"/>
      <c r="AL118" s="158"/>
      <c r="AM118" s="158"/>
      <c r="AN118" s="159"/>
      <c r="AO118" s="167">
        <v>0</v>
      </c>
      <c r="AP118" s="167"/>
      <c r="AQ118" s="167"/>
      <c r="AR118" s="167"/>
      <c r="AS118" s="167"/>
      <c r="AT118" s="167"/>
      <c r="AU118" s="167"/>
      <c r="AV118" s="167"/>
      <c r="AW118" s="167">
        <v>408995</v>
      </c>
      <c r="AX118" s="167"/>
      <c r="AY118" s="167"/>
      <c r="AZ118" s="167"/>
      <c r="BA118" s="167"/>
      <c r="BB118" s="167"/>
      <c r="BC118" s="167"/>
      <c r="BD118" s="167"/>
      <c r="BE118" s="167">
        <f t="shared" si="3"/>
        <v>408995</v>
      </c>
      <c r="BF118" s="167"/>
      <c r="BG118" s="167"/>
      <c r="BH118" s="167"/>
      <c r="BI118" s="167"/>
      <c r="BJ118" s="167"/>
      <c r="BK118" s="167"/>
      <c r="BL118" s="167"/>
    </row>
    <row r="119" spans="1:64" s="4" customFormat="1" ht="12.75" customHeight="1" x14ac:dyDescent="0.2">
      <c r="A119" s="162">
        <v>4</v>
      </c>
      <c r="B119" s="162"/>
      <c r="C119" s="162"/>
      <c r="D119" s="162"/>
      <c r="E119" s="162"/>
      <c r="F119" s="162"/>
      <c r="G119" s="163" t="s">
        <v>139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5"/>
      <c r="Z119" s="166"/>
      <c r="AA119" s="166"/>
      <c r="AB119" s="166"/>
      <c r="AC119" s="166"/>
      <c r="AD119" s="166"/>
      <c r="AE119" s="163"/>
      <c r="AF119" s="164"/>
      <c r="AG119" s="164"/>
      <c r="AH119" s="164"/>
      <c r="AI119" s="164"/>
      <c r="AJ119" s="164"/>
      <c r="AK119" s="164"/>
      <c r="AL119" s="164"/>
      <c r="AM119" s="164"/>
      <c r="AN119" s="165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</row>
    <row r="120" spans="1:64" ht="51" customHeight="1" x14ac:dyDescent="0.2">
      <c r="A120" s="156"/>
      <c r="B120" s="156"/>
      <c r="C120" s="156"/>
      <c r="D120" s="156"/>
      <c r="E120" s="156"/>
      <c r="F120" s="156"/>
      <c r="G120" s="157" t="s">
        <v>140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9"/>
      <c r="Z120" s="160" t="s">
        <v>141</v>
      </c>
      <c r="AA120" s="160"/>
      <c r="AB120" s="160"/>
      <c r="AC120" s="160"/>
      <c r="AD120" s="160"/>
      <c r="AE120" s="157" t="s">
        <v>118</v>
      </c>
      <c r="AF120" s="158"/>
      <c r="AG120" s="158"/>
      <c r="AH120" s="158"/>
      <c r="AI120" s="158"/>
      <c r="AJ120" s="158"/>
      <c r="AK120" s="158"/>
      <c r="AL120" s="158"/>
      <c r="AM120" s="158"/>
      <c r="AN120" s="159"/>
      <c r="AO120" s="155">
        <v>0</v>
      </c>
      <c r="AP120" s="155"/>
      <c r="AQ120" s="155"/>
      <c r="AR120" s="155"/>
      <c r="AS120" s="155"/>
      <c r="AT120" s="155"/>
      <c r="AU120" s="155"/>
      <c r="AV120" s="155"/>
      <c r="AW120" s="155">
        <v>100</v>
      </c>
      <c r="AX120" s="155"/>
      <c r="AY120" s="155"/>
      <c r="AZ120" s="155"/>
      <c r="BA120" s="155"/>
      <c r="BB120" s="155"/>
      <c r="BC120" s="155"/>
      <c r="BD120" s="155"/>
      <c r="BE120" s="155">
        <f t="shared" ref="BE120:BE129" si="4">AO120+AW120</f>
        <v>100</v>
      </c>
      <c r="BF120" s="155"/>
      <c r="BG120" s="155"/>
      <c r="BH120" s="155"/>
      <c r="BI120" s="155"/>
      <c r="BJ120" s="155"/>
      <c r="BK120" s="155"/>
      <c r="BL120" s="155"/>
    </row>
    <row r="121" spans="1:64" ht="38.25" customHeight="1" x14ac:dyDescent="0.2">
      <c r="A121" s="156"/>
      <c r="B121" s="156"/>
      <c r="C121" s="156"/>
      <c r="D121" s="156"/>
      <c r="E121" s="156"/>
      <c r="F121" s="156"/>
      <c r="G121" s="157" t="s">
        <v>142</v>
      </c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9"/>
      <c r="Z121" s="160" t="s">
        <v>141</v>
      </c>
      <c r="AA121" s="160"/>
      <c r="AB121" s="160"/>
      <c r="AC121" s="160"/>
      <c r="AD121" s="160"/>
      <c r="AE121" s="157" t="s">
        <v>118</v>
      </c>
      <c r="AF121" s="158"/>
      <c r="AG121" s="158"/>
      <c r="AH121" s="158"/>
      <c r="AI121" s="158"/>
      <c r="AJ121" s="158"/>
      <c r="AK121" s="158"/>
      <c r="AL121" s="158"/>
      <c r="AM121" s="158"/>
      <c r="AN121" s="159"/>
      <c r="AO121" s="155">
        <v>0</v>
      </c>
      <c r="AP121" s="155"/>
      <c r="AQ121" s="155"/>
      <c r="AR121" s="155"/>
      <c r="AS121" s="155"/>
      <c r="AT121" s="155"/>
      <c r="AU121" s="155"/>
      <c r="AV121" s="155"/>
      <c r="AW121" s="155">
        <v>100</v>
      </c>
      <c r="AX121" s="155"/>
      <c r="AY121" s="155"/>
      <c r="AZ121" s="155"/>
      <c r="BA121" s="155"/>
      <c r="BB121" s="155"/>
      <c r="BC121" s="155"/>
      <c r="BD121" s="155"/>
      <c r="BE121" s="155">
        <f t="shared" si="4"/>
        <v>100</v>
      </c>
      <c r="BF121" s="155"/>
      <c r="BG121" s="155"/>
      <c r="BH121" s="155"/>
      <c r="BI121" s="155"/>
      <c r="BJ121" s="155"/>
      <c r="BK121" s="155"/>
      <c r="BL121" s="155"/>
    </row>
    <row r="122" spans="1:64" ht="38.25" customHeight="1" x14ac:dyDescent="0.2">
      <c r="A122" s="156"/>
      <c r="B122" s="156"/>
      <c r="C122" s="156"/>
      <c r="D122" s="156"/>
      <c r="E122" s="156"/>
      <c r="F122" s="156"/>
      <c r="G122" s="157" t="s">
        <v>143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9"/>
      <c r="Z122" s="160" t="s">
        <v>141</v>
      </c>
      <c r="AA122" s="160"/>
      <c r="AB122" s="160"/>
      <c r="AC122" s="160"/>
      <c r="AD122" s="160"/>
      <c r="AE122" s="157" t="s">
        <v>118</v>
      </c>
      <c r="AF122" s="158"/>
      <c r="AG122" s="158"/>
      <c r="AH122" s="158"/>
      <c r="AI122" s="158"/>
      <c r="AJ122" s="158"/>
      <c r="AK122" s="158"/>
      <c r="AL122" s="158"/>
      <c r="AM122" s="158"/>
      <c r="AN122" s="159"/>
      <c r="AO122" s="155">
        <v>0</v>
      </c>
      <c r="AP122" s="155"/>
      <c r="AQ122" s="155"/>
      <c r="AR122" s="155"/>
      <c r="AS122" s="155"/>
      <c r="AT122" s="155"/>
      <c r="AU122" s="155"/>
      <c r="AV122" s="155"/>
      <c r="AW122" s="155">
        <v>100</v>
      </c>
      <c r="AX122" s="155"/>
      <c r="AY122" s="155"/>
      <c r="AZ122" s="155"/>
      <c r="BA122" s="155"/>
      <c r="BB122" s="155"/>
      <c r="BC122" s="155"/>
      <c r="BD122" s="155"/>
      <c r="BE122" s="155">
        <f t="shared" si="4"/>
        <v>100</v>
      </c>
      <c r="BF122" s="155"/>
      <c r="BG122" s="155"/>
      <c r="BH122" s="155"/>
      <c r="BI122" s="155"/>
      <c r="BJ122" s="155"/>
      <c r="BK122" s="155"/>
      <c r="BL122" s="155"/>
    </row>
    <row r="123" spans="1:64" ht="38.25" customHeight="1" x14ac:dyDescent="0.2">
      <c r="A123" s="156"/>
      <c r="B123" s="156"/>
      <c r="C123" s="156"/>
      <c r="D123" s="156"/>
      <c r="E123" s="156"/>
      <c r="F123" s="156"/>
      <c r="G123" s="157" t="s">
        <v>144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9"/>
      <c r="Z123" s="160" t="s">
        <v>141</v>
      </c>
      <c r="AA123" s="160"/>
      <c r="AB123" s="160"/>
      <c r="AC123" s="160"/>
      <c r="AD123" s="160"/>
      <c r="AE123" s="157" t="s">
        <v>118</v>
      </c>
      <c r="AF123" s="158"/>
      <c r="AG123" s="158"/>
      <c r="AH123" s="158"/>
      <c r="AI123" s="158"/>
      <c r="AJ123" s="158"/>
      <c r="AK123" s="158"/>
      <c r="AL123" s="158"/>
      <c r="AM123" s="158"/>
      <c r="AN123" s="159"/>
      <c r="AO123" s="155">
        <v>0</v>
      </c>
      <c r="AP123" s="155"/>
      <c r="AQ123" s="155"/>
      <c r="AR123" s="155"/>
      <c r="AS123" s="155"/>
      <c r="AT123" s="155"/>
      <c r="AU123" s="155"/>
      <c r="AV123" s="155"/>
      <c r="AW123" s="155">
        <v>100</v>
      </c>
      <c r="AX123" s="155"/>
      <c r="AY123" s="155"/>
      <c r="AZ123" s="155"/>
      <c r="BA123" s="155"/>
      <c r="BB123" s="155"/>
      <c r="BC123" s="155"/>
      <c r="BD123" s="155"/>
      <c r="BE123" s="155">
        <f t="shared" si="4"/>
        <v>100</v>
      </c>
      <c r="BF123" s="155"/>
      <c r="BG123" s="155"/>
      <c r="BH123" s="155"/>
      <c r="BI123" s="155"/>
      <c r="BJ123" s="155"/>
      <c r="BK123" s="155"/>
      <c r="BL123" s="155"/>
    </row>
    <row r="124" spans="1:64" ht="38.25" customHeight="1" x14ac:dyDescent="0.2">
      <c r="A124" s="156"/>
      <c r="B124" s="156"/>
      <c r="C124" s="156"/>
      <c r="D124" s="156"/>
      <c r="E124" s="156"/>
      <c r="F124" s="156"/>
      <c r="G124" s="157" t="s">
        <v>145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9"/>
      <c r="Z124" s="160" t="s">
        <v>141</v>
      </c>
      <c r="AA124" s="160"/>
      <c r="AB124" s="160"/>
      <c r="AC124" s="160"/>
      <c r="AD124" s="160"/>
      <c r="AE124" s="157" t="s">
        <v>118</v>
      </c>
      <c r="AF124" s="158"/>
      <c r="AG124" s="158"/>
      <c r="AH124" s="158"/>
      <c r="AI124" s="158"/>
      <c r="AJ124" s="158"/>
      <c r="AK124" s="158"/>
      <c r="AL124" s="158"/>
      <c r="AM124" s="158"/>
      <c r="AN124" s="159"/>
      <c r="AO124" s="155">
        <v>0</v>
      </c>
      <c r="AP124" s="155"/>
      <c r="AQ124" s="155"/>
      <c r="AR124" s="155"/>
      <c r="AS124" s="155"/>
      <c r="AT124" s="155"/>
      <c r="AU124" s="155"/>
      <c r="AV124" s="155"/>
      <c r="AW124" s="155">
        <v>26.3</v>
      </c>
      <c r="AX124" s="155"/>
      <c r="AY124" s="155"/>
      <c r="AZ124" s="155"/>
      <c r="BA124" s="155"/>
      <c r="BB124" s="155"/>
      <c r="BC124" s="155"/>
      <c r="BD124" s="155"/>
      <c r="BE124" s="155">
        <f t="shared" si="4"/>
        <v>26.3</v>
      </c>
      <c r="BF124" s="155"/>
      <c r="BG124" s="155"/>
      <c r="BH124" s="155"/>
      <c r="BI124" s="155"/>
      <c r="BJ124" s="155"/>
      <c r="BK124" s="155"/>
      <c r="BL124" s="155"/>
    </row>
    <row r="125" spans="1:64" ht="63.75" customHeight="1" x14ac:dyDescent="0.2">
      <c r="A125" s="156"/>
      <c r="B125" s="156"/>
      <c r="C125" s="156"/>
      <c r="D125" s="156"/>
      <c r="E125" s="156"/>
      <c r="F125" s="156"/>
      <c r="G125" s="157" t="s">
        <v>146</v>
      </c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9"/>
      <c r="Z125" s="160" t="s">
        <v>141</v>
      </c>
      <c r="AA125" s="160"/>
      <c r="AB125" s="160"/>
      <c r="AC125" s="160"/>
      <c r="AD125" s="160"/>
      <c r="AE125" s="157" t="s">
        <v>118</v>
      </c>
      <c r="AF125" s="158"/>
      <c r="AG125" s="158"/>
      <c r="AH125" s="158"/>
      <c r="AI125" s="158"/>
      <c r="AJ125" s="158"/>
      <c r="AK125" s="158"/>
      <c r="AL125" s="158"/>
      <c r="AM125" s="158"/>
      <c r="AN125" s="159"/>
      <c r="AO125" s="155">
        <v>0</v>
      </c>
      <c r="AP125" s="155"/>
      <c r="AQ125" s="155"/>
      <c r="AR125" s="155"/>
      <c r="AS125" s="155"/>
      <c r="AT125" s="155"/>
      <c r="AU125" s="155"/>
      <c r="AV125" s="155"/>
      <c r="AW125" s="155">
        <v>100</v>
      </c>
      <c r="AX125" s="155"/>
      <c r="AY125" s="155"/>
      <c r="AZ125" s="155"/>
      <c r="BA125" s="155"/>
      <c r="BB125" s="155"/>
      <c r="BC125" s="155"/>
      <c r="BD125" s="155"/>
      <c r="BE125" s="155">
        <f t="shared" si="4"/>
        <v>100</v>
      </c>
      <c r="BF125" s="155"/>
      <c r="BG125" s="155"/>
      <c r="BH125" s="155"/>
      <c r="BI125" s="155"/>
      <c r="BJ125" s="155"/>
      <c r="BK125" s="155"/>
      <c r="BL125" s="155"/>
    </row>
    <row r="126" spans="1:64" ht="38.25" customHeight="1" x14ac:dyDescent="0.2">
      <c r="A126" s="156"/>
      <c r="B126" s="156"/>
      <c r="C126" s="156"/>
      <c r="D126" s="156"/>
      <c r="E126" s="156"/>
      <c r="F126" s="156"/>
      <c r="G126" s="157" t="s">
        <v>147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9"/>
      <c r="Z126" s="160" t="s">
        <v>141</v>
      </c>
      <c r="AA126" s="160"/>
      <c r="AB126" s="160"/>
      <c r="AC126" s="160"/>
      <c r="AD126" s="160"/>
      <c r="AE126" s="157" t="s">
        <v>118</v>
      </c>
      <c r="AF126" s="158"/>
      <c r="AG126" s="158"/>
      <c r="AH126" s="158"/>
      <c r="AI126" s="158"/>
      <c r="AJ126" s="158"/>
      <c r="AK126" s="158"/>
      <c r="AL126" s="158"/>
      <c r="AM126" s="158"/>
      <c r="AN126" s="159"/>
      <c r="AO126" s="155">
        <v>0</v>
      </c>
      <c r="AP126" s="155"/>
      <c r="AQ126" s="155"/>
      <c r="AR126" s="155"/>
      <c r="AS126" s="155"/>
      <c r="AT126" s="155"/>
      <c r="AU126" s="155"/>
      <c r="AV126" s="155"/>
      <c r="AW126" s="155">
        <v>100</v>
      </c>
      <c r="AX126" s="155"/>
      <c r="AY126" s="155"/>
      <c r="AZ126" s="155"/>
      <c r="BA126" s="155"/>
      <c r="BB126" s="155"/>
      <c r="BC126" s="155"/>
      <c r="BD126" s="155"/>
      <c r="BE126" s="155">
        <f t="shared" si="4"/>
        <v>100</v>
      </c>
      <c r="BF126" s="155"/>
      <c r="BG126" s="155"/>
      <c r="BH126" s="155"/>
      <c r="BI126" s="155"/>
      <c r="BJ126" s="155"/>
      <c r="BK126" s="155"/>
      <c r="BL126" s="155"/>
    </row>
    <row r="127" spans="1:64" ht="38.25" customHeight="1" x14ac:dyDescent="0.2">
      <c r="A127" s="156"/>
      <c r="B127" s="156"/>
      <c r="C127" s="156"/>
      <c r="D127" s="156"/>
      <c r="E127" s="156"/>
      <c r="F127" s="156"/>
      <c r="G127" s="157" t="s">
        <v>148</v>
      </c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9"/>
      <c r="Z127" s="160" t="s">
        <v>141</v>
      </c>
      <c r="AA127" s="160"/>
      <c r="AB127" s="160"/>
      <c r="AC127" s="160"/>
      <c r="AD127" s="160"/>
      <c r="AE127" s="157" t="s">
        <v>118</v>
      </c>
      <c r="AF127" s="158"/>
      <c r="AG127" s="158"/>
      <c r="AH127" s="158"/>
      <c r="AI127" s="158"/>
      <c r="AJ127" s="158"/>
      <c r="AK127" s="158"/>
      <c r="AL127" s="158"/>
      <c r="AM127" s="158"/>
      <c r="AN127" s="159"/>
      <c r="AO127" s="155">
        <v>0</v>
      </c>
      <c r="AP127" s="155"/>
      <c r="AQ127" s="155"/>
      <c r="AR127" s="155"/>
      <c r="AS127" s="155"/>
      <c r="AT127" s="155"/>
      <c r="AU127" s="155"/>
      <c r="AV127" s="155"/>
      <c r="AW127" s="155">
        <v>100</v>
      </c>
      <c r="AX127" s="155"/>
      <c r="AY127" s="155"/>
      <c r="AZ127" s="155"/>
      <c r="BA127" s="155"/>
      <c r="BB127" s="155"/>
      <c r="BC127" s="155"/>
      <c r="BD127" s="155"/>
      <c r="BE127" s="155">
        <f t="shared" si="4"/>
        <v>100</v>
      </c>
      <c r="BF127" s="155"/>
      <c r="BG127" s="155"/>
      <c r="BH127" s="155"/>
      <c r="BI127" s="155"/>
      <c r="BJ127" s="155"/>
      <c r="BK127" s="155"/>
      <c r="BL127" s="155"/>
    </row>
    <row r="128" spans="1:64" ht="38.25" customHeight="1" x14ac:dyDescent="0.2">
      <c r="A128" s="156"/>
      <c r="B128" s="156"/>
      <c r="C128" s="156"/>
      <c r="D128" s="156"/>
      <c r="E128" s="156"/>
      <c r="F128" s="156"/>
      <c r="G128" s="157" t="s">
        <v>149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9"/>
      <c r="Z128" s="160" t="s">
        <v>141</v>
      </c>
      <c r="AA128" s="160"/>
      <c r="AB128" s="160"/>
      <c r="AC128" s="160"/>
      <c r="AD128" s="160"/>
      <c r="AE128" s="157" t="s">
        <v>118</v>
      </c>
      <c r="AF128" s="158"/>
      <c r="AG128" s="158"/>
      <c r="AH128" s="158"/>
      <c r="AI128" s="158"/>
      <c r="AJ128" s="158"/>
      <c r="AK128" s="158"/>
      <c r="AL128" s="158"/>
      <c r="AM128" s="158"/>
      <c r="AN128" s="159"/>
      <c r="AO128" s="155">
        <v>0</v>
      </c>
      <c r="AP128" s="155"/>
      <c r="AQ128" s="155"/>
      <c r="AR128" s="155"/>
      <c r="AS128" s="155"/>
      <c r="AT128" s="155"/>
      <c r="AU128" s="155"/>
      <c r="AV128" s="155"/>
      <c r="AW128" s="155">
        <v>100</v>
      </c>
      <c r="AX128" s="155"/>
      <c r="AY128" s="155"/>
      <c r="AZ128" s="155"/>
      <c r="BA128" s="155"/>
      <c r="BB128" s="155"/>
      <c r="BC128" s="155"/>
      <c r="BD128" s="155"/>
      <c r="BE128" s="155">
        <f t="shared" si="4"/>
        <v>100</v>
      </c>
      <c r="BF128" s="155"/>
      <c r="BG128" s="155"/>
      <c r="BH128" s="155"/>
      <c r="BI128" s="155"/>
      <c r="BJ128" s="155"/>
      <c r="BK128" s="155"/>
      <c r="BL128" s="155"/>
    </row>
    <row r="129" spans="1:64" ht="51" customHeight="1" x14ac:dyDescent="0.2">
      <c r="A129" s="156"/>
      <c r="B129" s="156"/>
      <c r="C129" s="156"/>
      <c r="D129" s="156"/>
      <c r="E129" s="156"/>
      <c r="F129" s="156"/>
      <c r="G129" s="157" t="s">
        <v>150</v>
      </c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9"/>
      <c r="Z129" s="160" t="s">
        <v>141</v>
      </c>
      <c r="AA129" s="160"/>
      <c r="AB129" s="160"/>
      <c r="AC129" s="160"/>
      <c r="AD129" s="160"/>
      <c r="AE129" s="157" t="s">
        <v>118</v>
      </c>
      <c r="AF129" s="158"/>
      <c r="AG129" s="158"/>
      <c r="AH129" s="158"/>
      <c r="AI129" s="158"/>
      <c r="AJ129" s="158"/>
      <c r="AK129" s="158"/>
      <c r="AL129" s="158"/>
      <c r="AM129" s="158"/>
      <c r="AN129" s="159"/>
      <c r="AO129" s="155">
        <v>0</v>
      </c>
      <c r="AP129" s="155"/>
      <c r="AQ129" s="155"/>
      <c r="AR129" s="155"/>
      <c r="AS129" s="155"/>
      <c r="AT129" s="155"/>
      <c r="AU129" s="155"/>
      <c r="AV129" s="155"/>
      <c r="AW129" s="155">
        <v>100</v>
      </c>
      <c r="AX129" s="155"/>
      <c r="AY129" s="155"/>
      <c r="AZ129" s="155"/>
      <c r="BA129" s="155"/>
      <c r="BB129" s="155"/>
      <c r="BC129" s="155"/>
      <c r="BD129" s="155"/>
      <c r="BE129" s="155">
        <f t="shared" si="4"/>
        <v>100</v>
      </c>
      <c r="BF129" s="155"/>
      <c r="BG129" s="155"/>
      <c r="BH129" s="155"/>
      <c r="BI129" s="155"/>
      <c r="BJ129" s="155"/>
      <c r="BK129" s="155"/>
      <c r="BL129" s="155"/>
    </row>
    <row r="130" spans="1:64" x14ac:dyDescent="0.2"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2" spans="1:64" ht="31.5" customHeight="1" x14ac:dyDescent="0.2">
      <c r="A132" s="141" t="s">
        <v>156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5"/>
      <c r="AO132" s="144" t="s">
        <v>158</v>
      </c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</row>
    <row r="133" spans="1:64" ht="17.25" customHeight="1" x14ac:dyDescent="0.2">
      <c r="W133" s="146" t="s">
        <v>7</v>
      </c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O133" s="146" t="s">
        <v>54</v>
      </c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</row>
    <row r="134" spans="1:64" ht="21" customHeight="1" x14ac:dyDescent="0.2">
      <c r="A134" s="147" t="s">
        <v>5</v>
      </c>
      <c r="B134" s="147"/>
      <c r="C134" s="147"/>
      <c r="D134" s="147"/>
      <c r="E134" s="147"/>
      <c r="F134" s="147"/>
    </row>
    <row r="135" spans="1:64" ht="13.15" customHeight="1" x14ac:dyDescent="0.2">
      <c r="A135" s="68" t="s">
        <v>155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</row>
    <row r="136" spans="1:64" x14ac:dyDescent="0.2">
      <c r="A136" s="154" t="s">
        <v>49</v>
      </c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</row>
    <row r="137" spans="1:64" ht="10.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8" spans="1:64" ht="31.5" customHeight="1" x14ac:dyDescent="0.2">
      <c r="A138" s="141" t="s">
        <v>157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5"/>
      <c r="AO138" s="144" t="s">
        <v>159</v>
      </c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</row>
    <row r="139" spans="1:64" x14ac:dyDescent="0.2">
      <c r="W139" s="146" t="s">
        <v>7</v>
      </c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O139" s="146" t="s">
        <v>54</v>
      </c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</row>
    <row r="140" spans="1:64" x14ac:dyDescent="0.2">
      <c r="A140" s="151"/>
      <c r="B140" s="152"/>
      <c r="C140" s="152"/>
      <c r="D140" s="152"/>
      <c r="E140" s="152"/>
      <c r="F140" s="152"/>
      <c r="G140" s="152"/>
      <c r="H140" s="152"/>
    </row>
    <row r="141" spans="1:64" x14ac:dyDescent="0.2">
      <c r="A141" s="146" t="s">
        <v>47</v>
      </c>
      <c r="B141" s="146"/>
      <c r="C141" s="146"/>
      <c r="D141" s="146"/>
      <c r="E141" s="146"/>
      <c r="F141" s="146"/>
      <c r="G141" s="146"/>
      <c r="H141" s="146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64" x14ac:dyDescent="0.2">
      <c r="A142" s="24" t="s">
        <v>48</v>
      </c>
    </row>
    <row r="150" spans="1:8" x14ac:dyDescent="0.2">
      <c r="A150" s="200" t="s">
        <v>170</v>
      </c>
      <c r="B150" s="200"/>
      <c r="C150" s="200"/>
      <c r="D150" s="200"/>
      <c r="E150" s="200"/>
      <c r="F150" s="200"/>
      <c r="G150" s="200"/>
      <c r="H150" s="200"/>
    </row>
    <row r="151" spans="1:8" x14ac:dyDescent="0.2">
      <c r="A151" s="200" t="s">
        <v>169</v>
      </c>
      <c r="B151" s="200"/>
      <c r="C151" s="200"/>
      <c r="D151" s="200"/>
      <c r="E151" s="200"/>
      <c r="F151" s="200"/>
      <c r="G151" s="200"/>
      <c r="H151" s="200"/>
    </row>
    <row r="152" spans="1:8" x14ac:dyDescent="0.2">
      <c r="A152" s="200" t="s">
        <v>171</v>
      </c>
      <c r="B152" s="200"/>
      <c r="C152" s="200"/>
      <c r="D152" s="200"/>
      <c r="E152" s="200"/>
      <c r="F152" s="200"/>
      <c r="G152" s="200"/>
      <c r="H152" s="200"/>
    </row>
    <row r="153" spans="1:8" x14ac:dyDescent="0.2">
      <c r="A153" s="200" t="s">
        <v>172</v>
      </c>
      <c r="B153" s="200"/>
      <c r="C153" s="200"/>
      <c r="D153" s="200"/>
      <c r="E153" s="200"/>
      <c r="F153" s="200"/>
      <c r="G153" s="200"/>
      <c r="H153" s="200"/>
    </row>
  </sheetData>
  <mergeCells count="579">
    <mergeCell ref="A150:H150"/>
    <mergeCell ref="A151:H151"/>
    <mergeCell ref="A152:H152"/>
    <mergeCell ref="A153:H153"/>
    <mergeCell ref="A141:H141"/>
    <mergeCell ref="A135:AS135"/>
    <mergeCell ref="A136:AS136"/>
    <mergeCell ref="A140:H140"/>
    <mergeCell ref="A75:F75"/>
    <mergeCell ref="Z75:AD75"/>
    <mergeCell ref="AE75:AN75"/>
    <mergeCell ref="AO139:BG139"/>
    <mergeCell ref="AO133:BG133"/>
    <mergeCell ref="G75:Y75"/>
    <mergeCell ref="G76:Y76"/>
    <mergeCell ref="W139:AM139"/>
    <mergeCell ref="A138:V138"/>
    <mergeCell ref="W138:AM138"/>
    <mergeCell ref="AO138:BG138"/>
    <mergeCell ref="A76:F76"/>
    <mergeCell ref="Z76:AD76"/>
    <mergeCell ref="AE76:AN76"/>
    <mergeCell ref="A132:V132"/>
    <mergeCell ref="W132:AM132"/>
    <mergeCell ref="A74:F74"/>
    <mergeCell ref="A72:BL72"/>
    <mergeCell ref="A73:F73"/>
    <mergeCell ref="AE73:AN73"/>
    <mergeCell ref="Z73:AD73"/>
    <mergeCell ref="G73:Y73"/>
    <mergeCell ref="AO73:AV73"/>
    <mergeCell ref="AW73:BD73"/>
    <mergeCell ref="AE74:AN74"/>
    <mergeCell ref="G74:Y74"/>
    <mergeCell ref="AO74:AV74"/>
    <mergeCell ref="Z74:AD74"/>
    <mergeCell ref="BE74:BL74"/>
    <mergeCell ref="A62:AY62"/>
    <mergeCell ref="A39:F39"/>
    <mergeCell ref="A63:C64"/>
    <mergeCell ref="D65:AA65"/>
    <mergeCell ref="AB65:AI65"/>
    <mergeCell ref="D63:AA64"/>
    <mergeCell ref="AB63:AI64"/>
    <mergeCell ref="AJ63:AQ64"/>
    <mergeCell ref="AR63:AY64"/>
    <mergeCell ref="D54:AB54"/>
    <mergeCell ref="AC54:AJ54"/>
    <mergeCell ref="AK54:AR54"/>
    <mergeCell ref="AS54:AZ54"/>
    <mergeCell ref="G41:BL41"/>
    <mergeCell ref="A42:F42"/>
    <mergeCell ref="G42:BL42"/>
    <mergeCell ref="A43:F43"/>
    <mergeCell ref="G43:BL43"/>
    <mergeCell ref="A44:F44"/>
    <mergeCell ref="AS49:AZ50"/>
    <mergeCell ref="D49:AB50"/>
    <mergeCell ref="D51:AB51"/>
    <mergeCell ref="D52:AB52"/>
    <mergeCell ref="AC51:AJ51"/>
    <mergeCell ref="AR68:AY68"/>
    <mergeCell ref="AO2:BL2"/>
    <mergeCell ref="AO3:BL3"/>
    <mergeCell ref="AO6:BF6"/>
    <mergeCell ref="AO4:BL4"/>
    <mergeCell ref="AO5:BL5"/>
    <mergeCell ref="A21:T21"/>
    <mergeCell ref="AS21:BC21"/>
    <mergeCell ref="BD21:BL21"/>
    <mergeCell ref="T22:W22"/>
    <mergeCell ref="A22:H22"/>
    <mergeCell ref="I22:S22"/>
    <mergeCell ref="A34:BL34"/>
    <mergeCell ref="A33:BL33"/>
    <mergeCell ref="AO7:BF7"/>
    <mergeCell ref="A9:BL9"/>
    <mergeCell ref="A10:BL10"/>
    <mergeCell ref="AJ68:AQ68"/>
    <mergeCell ref="A65:C65"/>
    <mergeCell ref="AR65:AY65"/>
    <mergeCell ref="A66:C66"/>
    <mergeCell ref="D66:AA66"/>
    <mergeCell ref="AB66:AI66"/>
    <mergeCell ref="AJ66:AQ66"/>
    <mergeCell ref="AO132:BG132"/>
    <mergeCell ref="A134:F134"/>
    <mergeCell ref="W133:AM133"/>
    <mergeCell ref="BE76:BL76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R66:AY66"/>
    <mergeCell ref="AJ65:AQ65"/>
    <mergeCell ref="AO1:BL1"/>
    <mergeCell ref="A61:BL61"/>
    <mergeCell ref="A53:C53"/>
    <mergeCell ref="U21:AD21"/>
    <mergeCell ref="AE21:AR21"/>
    <mergeCell ref="AK53:AR53"/>
    <mergeCell ref="AS53:AZ53"/>
    <mergeCell ref="G28:BL28"/>
    <mergeCell ref="A29:F29"/>
    <mergeCell ref="G29:BL29"/>
    <mergeCell ref="A31:F31"/>
    <mergeCell ref="G31:BL31"/>
    <mergeCell ref="B12:L12"/>
    <mergeCell ref="B13:L13"/>
    <mergeCell ref="B15:L15"/>
    <mergeCell ref="N15:AS15"/>
    <mergeCell ref="AU15:BB15"/>
    <mergeCell ref="B16:L16"/>
    <mergeCell ref="B19:L19"/>
    <mergeCell ref="N19:Y19"/>
    <mergeCell ref="AA19:AI19"/>
    <mergeCell ref="B18:L18"/>
    <mergeCell ref="AO75:AV75"/>
    <mergeCell ref="AW75:BD75"/>
    <mergeCell ref="BE75:BL75"/>
    <mergeCell ref="AW76:BD76"/>
    <mergeCell ref="AO76:AV76"/>
    <mergeCell ref="AS52:AZ52"/>
    <mergeCell ref="AS51:AZ51"/>
    <mergeCell ref="A40:F40"/>
    <mergeCell ref="A51:C51"/>
    <mergeCell ref="A52:C52"/>
    <mergeCell ref="G40:BL40"/>
    <mergeCell ref="A49:C50"/>
    <mergeCell ref="A48:AZ48"/>
    <mergeCell ref="A47:AZ47"/>
    <mergeCell ref="A41:F41"/>
    <mergeCell ref="AC53:AJ53"/>
    <mergeCell ref="AC49:AJ50"/>
    <mergeCell ref="AK49:AR50"/>
    <mergeCell ref="D53:AB53"/>
    <mergeCell ref="AK51:AR51"/>
    <mergeCell ref="AK52:AR52"/>
    <mergeCell ref="BE73:BL73"/>
    <mergeCell ref="A67:C67"/>
    <mergeCell ref="AW74:BD74"/>
    <mergeCell ref="AC52:AJ52"/>
    <mergeCell ref="G39:BL39"/>
    <mergeCell ref="A24:BL24"/>
    <mergeCell ref="A25:BL25"/>
    <mergeCell ref="A27:BL27"/>
    <mergeCell ref="A30:F30"/>
    <mergeCell ref="G30:BL30"/>
    <mergeCell ref="A28:F28"/>
    <mergeCell ref="G44:BL44"/>
    <mergeCell ref="A36:BL36"/>
    <mergeCell ref="A37:F37"/>
    <mergeCell ref="G37:BL37"/>
    <mergeCell ref="A38:F38"/>
    <mergeCell ref="G38:BL38"/>
    <mergeCell ref="D67:AA67"/>
    <mergeCell ref="AB67:AI67"/>
    <mergeCell ref="AJ67:AQ67"/>
    <mergeCell ref="AR67:AY67"/>
    <mergeCell ref="A68:C68"/>
    <mergeCell ref="D68:AA68"/>
    <mergeCell ref="AB68:AI68"/>
    <mergeCell ref="A45:F45"/>
    <mergeCell ref="G45:BL45"/>
    <mergeCell ref="A54:C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9:C59"/>
    <mergeCell ref="D59:AB59"/>
    <mergeCell ref="AC59:AJ59"/>
    <mergeCell ref="AK59:AR59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9:BL129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</mergeCells>
  <phoneticPr fontId="0" type="noConversion"/>
  <conditionalFormatting sqref="G76:L76">
    <cfRule type="cellIs" dxfId="114" priority="116" stopIfTrue="1" operator="equal">
      <formula>$G75</formula>
    </cfRule>
  </conditionalFormatting>
  <conditionalFormatting sqref="D53">
    <cfRule type="cellIs" dxfId="113" priority="117" stopIfTrue="1" operator="equal">
      <formula>$D52</formula>
    </cfRule>
  </conditionalFormatting>
  <conditionalFormatting sqref="A76:F76">
    <cfRule type="cellIs" dxfId="112" priority="118" stopIfTrue="1" operator="equal">
      <formula>0</formula>
    </cfRule>
  </conditionalFormatting>
  <conditionalFormatting sqref="D54">
    <cfRule type="cellIs" dxfId="111" priority="115" stopIfTrue="1" operator="equal">
      <formula>$D53</formula>
    </cfRule>
  </conditionalFormatting>
  <conditionalFormatting sqref="D55">
    <cfRule type="cellIs" dxfId="110" priority="114" stopIfTrue="1" operator="equal">
      <formula>$D54</formula>
    </cfRule>
  </conditionalFormatting>
  <conditionalFormatting sqref="D56">
    <cfRule type="cellIs" dxfId="109" priority="113" stopIfTrue="1" operator="equal">
      <formula>$D55</formula>
    </cfRule>
  </conditionalFormatting>
  <conditionalFormatting sqref="D57">
    <cfRule type="cellIs" dxfId="108" priority="112" stopIfTrue="1" operator="equal">
      <formula>$D56</formula>
    </cfRule>
  </conditionalFormatting>
  <conditionalFormatting sqref="D58">
    <cfRule type="cellIs" dxfId="107" priority="111" stopIfTrue="1" operator="equal">
      <formula>$D57</formula>
    </cfRule>
  </conditionalFormatting>
  <conditionalFormatting sqref="D59">
    <cfRule type="cellIs" dxfId="106" priority="110" stopIfTrue="1" operator="equal">
      <formula>$D58</formula>
    </cfRule>
  </conditionalFormatting>
  <conditionalFormatting sqref="G77">
    <cfRule type="cellIs" dxfId="105" priority="107" stopIfTrue="1" operator="equal">
      <formula>$G76</formula>
    </cfRule>
  </conditionalFormatting>
  <conditionalFormatting sqref="A77:F77">
    <cfRule type="cellIs" dxfId="104" priority="108" stopIfTrue="1" operator="equal">
      <formula>0</formula>
    </cfRule>
  </conditionalFormatting>
  <conditionalFormatting sqref="G78">
    <cfRule type="cellIs" dxfId="103" priority="105" stopIfTrue="1" operator="equal">
      <formula>$G77</formula>
    </cfRule>
  </conditionalFormatting>
  <conditionalFormatting sqref="A78:F78">
    <cfRule type="cellIs" dxfId="102" priority="106" stopIfTrue="1" operator="equal">
      <formula>0</formula>
    </cfRule>
  </conditionalFormatting>
  <conditionalFormatting sqref="G79">
    <cfRule type="cellIs" dxfId="101" priority="103" stopIfTrue="1" operator="equal">
      <formula>$G78</formula>
    </cfRule>
  </conditionalFormatting>
  <conditionalFormatting sqref="A79:F79">
    <cfRule type="cellIs" dxfId="100" priority="104" stopIfTrue="1" operator="equal">
      <formula>0</formula>
    </cfRule>
  </conditionalFormatting>
  <conditionalFormatting sqref="G80">
    <cfRule type="cellIs" dxfId="99" priority="101" stopIfTrue="1" operator="equal">
      <formula>$G79</formula>
    </cfRule>
  </conditionalFormatting>
  <conditionalFormatting sqref="A80:F80">
    <cfRule type="cellIs" dxfId="98" priority="102" stopIfTrue="1" operator="equal">
      <formula>0</formula>
    </cfRule>
  </conditionalFormatting>
  <conditionalFormatting sqref="G81">
    <cfRule type="cellIs" dxfId="97" priority="99" stopIfTrue="1" operator="equal">
      <formula>$G80</formula>
    </cfRule>
  </conditionalFormatting>
  <conditionalFormatting sqref="A81:F81">
    <cfRule type="cellIs" dxfId="96" priority="100" stopIfTrue="1" operator="equal">
      <formula>0</formula>
    </cfRule>
  </conditionalFormatting>
  <conditionalFormatting sqref="G82">
    <cfRule type="cellIs" dxfId="95" priority="97" stopIfTrue="1" operator="equal">
      <formula>$G81</formula>
    </cfRule>
  </conditionalFormatting>
  <conditionalFormatting sqref="A82:F82">
    <cfRule type="cellIs" dxfId="94" priority="98" stopIfTrue="1" operator="equal">
      <formula>0</formula>
    </cfRule>
  </conditionalFormatting>
  <conditionalFormatting sqref="G83">
    <cfRule type="cellIs" dxfId="93" priority="95" stopIfTrue="1" operator="equal">
      <formula>$G82</formula>
    </cfRule>
  </conditionalFormatting>
  <conditionalFormatting sqref="A83:F83">
    <cfRule type="cellIs" dxfId="92" priority="96" stopIfTrue="1" operator="equal">
      <formula>0</formula>
    </cfRule>
  </conditionalFormatting>
  <conditionalFormatting sqref="G84">
    <cfRule type="cellIs" dxfId="91" priority="93" stopIfTrue="1" operator="equal">
      <formula>$G83</formula>
    </cfRule>
  </conditionalFormatting>
  <conditionalFormatting sqref="A84:F84">
    <cfRule type="cellIs" dxfId="90" priority="94" stopIfTrue="1" operator="equal">
      <formula>0</formula>
    </cfRule>
  </conditionalFormatting>
  <conditionalFormatting sqref="G85">
    <cfRule type="cellIs" dxfId="89" priority="91" stopIfTrue="1" operator="equal">
      <formula>$G84</formula>
    </cfRule>
  </conditionalFormatting>
  <conditionalFormatting sqref="A85:F85">
    <cfRule type="cellIs" dxfId="88" priority="92" stopIfTrue="1" operator="equal">
      <formula>0</formula>
    </cfRule>
  </conditionalFormatting>
  <conditionalFormatting sqref="G86">
    <cfRule type="cellIs" dxfId="87" priority="89" stopIfTrue="1" operator="equal">
      <formula>$G85</formula>
    </cfRule>
  </conditionalFormatting>
  <conditionalFormatting sqref="A86:F86">
    <cfRule type="cellIs" dxfId="86" priority="90" stopIfTrue="1" operator="equal">
      <formula>0</formula>
    </cfRule>
  </conditionalFormatting>
  <conditionalFormatting sqref="G87">
    <cfRule type="cellIs" dxfId="85" priority="87" stopIfTrue="1" operator="equal">
      <formula>$G86</formula>
    </cfRule>
  </conditionalFormatting>
  <conditionalFormatting sqref="A87:F87">
    <cfRule type="cellIs" dxfId="84" priority="88" stopIfTrue="1" operator="equal">
      <formula>0</formula>
    </cfRule>
  </conditionalFormatting>
  <conditionalFormatting sqref="G88">
    <cfRule type="cellIs" dxfId="83" priority="85" stopIfTrue="1" operator="equal">
      <formula>$G87</formula>
    </cfRule>
  </conditionalFormatting>
  <conditionalFormatting sqref="A88:F88">
    <cfRule type="cellIs" dxfId="82" priority="86" stopIfTrue="1" operator="equal">
      <formula>0</formula>
    </cfRule>
  </conditionalFormatting>
  <conditionalFormatting sqref="G89">
    <cfRule type="cellIs" dxfId="81" priority="83" stopIfTrue="1" operator="equal">
      <formula>$G88</formula>
    </cfRule>
  </conditionalFormatting>
  <conditionalFormatting sqref="A89:F89">
    <cfRule type="cellIs" dxfId="80" priority="84" stopIfTrue="1" operator="equal">
      <formula>0</formula>
    </cfRule>
  </conditionalFormatting>
  <conditionalFormatting sqref="G90">
    <cfRule type="cellIs" dxfId="79" priority="81" stopIfTrue="1" operator="equal">
      <formula>$G89</formula>
    </cfRule>
  </conditionalFormatting>
  <conditionalFormatting sqref="A90:F90">
    <cfRule type="cellIs" dxfId="78" priority="82" stopIfTrue="1" operator="equal">
      <formula>0</formula>
    </cfRule>
  </conditionalFormatting>
  <conditionalFormatting sqref="G91">
    <cfRule type="cellIs" dxfId="77" priority="79" stopIfTrue="1" operator="equal">
      <formula>$G90</formula>
    </cfRule>
  </conditionalFormatting>
  <conditionalFormatting sqref="A91:F91">
    <cfRule type="cellIs" dxfId="76" priority="80" stopIfTrue="1" operator="equal">
      <formula>0</formula>
    </cfRule>
  </conditionalFormatting>
  <conditionalFormatting sqref="G92">
    <cfRule type="cellIs" dxfId="75" priority="77" stopIfTrue="1" operator="equal">
      <formula>$G91</formula>
    </cfRule>
  </conditionalFormatting>
  <conditionalFormatting sqref="A92:F92">
    <cfRule type="cellIs" dxfId="74" priority="78" stopIfTrue="1" operator="equal">
      <formula>0</formula>
    </cfRule>
  </conditionalFormatting>
  <conditionalFormatting sqref="G93">
    <cfRule type="cellIs" dxfId="73" priority="75" stopIfTrue="1" operator="equal">
      <formula>$G92</formula>
    </cfRule>
  </conditionalFormatting>
  <conditionalFormatting sqref="A93:F93">
    <cfRule type="cellIs" dxfId="72" priority="76" stopIfTrue="1" operator="equal">
      <formula>0</formula>
    </cfRule>
  </conditionalFormatting>
  <conditionalFormatting sqref="G94">
    <cfRule type="cellIs" dxfId="71" priority="73" stopIfTrue="1" operator="equal">
      <formula>$G93</formula>
    </cfRule>
  </conditionalFormatting>
  <conditionalFormatting sqref="A94:F94">
    <cfRule type="cellIs" dxfId="70" priority="74" stopIfTrue="1" operator="equal">
      <formula>0</formula>
    </cfRule>
  </conditionalFormatting>
  <conditionalFormatting sqref="G95">
    <cfRule type="cellIs" dxfId="69" priority="71" stopIfTrue="1" operator="equal">
      <formula>$G94</formula>
    </cfRule>
  </conditionalFormatting>
  <conditionalFormatting sqref="A95:F95">
    <cfRule type="cellIs" dxfId="68" priority="72" stopIfTrue="1" operator="equal">
      <formula>0</formula>
    </cfRule>
  </conditionalFormatting>
  <conditionalFormatting sqref="G96">
    <cfRule type="cellIs" dxfId="67" priority="69" stopIfTrue="1" operator="equal">
      <formula>$G95</formula>
    </cfRule>
  </conditionalFormatting>
  <conditionalFormatting sqref="A96:F96">
    <cfRule type="cellIs" dxfId="66" priority="70" stopIfTrue="1" operator="equal">
      <formula>0</formula>
    </cfRule>
  </conditionalFormatting>
  <conditionalFormatting sqref="G97">
    <cfRule type="cellIs" dxfId="65" priority="67" stopIfTrue="1" operator="equal">
      <formula>$G96</formula>
    </cfRule>
  </conditionalFormatting>
  <conditionalFormatting sqref="A97:F97">
    <cfRule type="cellIs" dxfId="64" priority="68" stopIfTrue="1" operator="equal">
      <formula>0</formula>
    </cfRule>
  </conditionalFormatting>
  <conditionalFormatting sqref="G98">
    <cfRule type="cellIs" dxfId="63" priority="65" stopIfTrue="1" operator="equal">
      <formula>$G97</formula>
    </cfRule>
  </conditionalFormatting>
  <conditionalFormatting sqref="A98:F98">
    <cfRule type="cellIs" dxfId="62" priority="66" stopIfTrue="1" operator="equal">
      <formula>0</formula>
    </cfRule>
  </conditionalFormatting>
  <conditionalFormatting sqref="G99">
    <cfRule type="cellIs" dxfId="61" priority="63" stopIfTrue="1" operator="equal">
      <formula>$G98</formula>
    </cfRule>
  </conditionalFormatting>
  <conditionalFormatting sqref="A99:F99">
    <cfRule type="cellIs" dxfId="60" priority="64" stopIfTrue="1" operator="equal">
      <formula>0</formula>
    </cfRule>
  </conditionalFormatting>
  <conditionalFormatting sqref="G100">
    <cfRule type="cellIs" dxfId="59" priority="61" stopIfTrue="1" operator="equal">
      <formula>$G99</formula>
    </cfRule>
  </conditionalFormatting>
  <conditionalFormatting sqref="A100:F100">
    <cfRule type="cellIs" dxfId="58" priority="62" stopIfTrue="1" operator="equal">
      <formula>0</formula>
    </cfRule>
  </conditionalFormatting>
  <conditionalFormatting sqref="G101">
    <cfRule type="cellIs" dxfId="57" priority="59" stopIfTrue="1" operator="equal">
      <formula>$G100</formula>
    </cfRule>
  </conditionalFormatting>
  <conditionalFormatting sqref="A101:F101">
    <cfRule type="cellIs" dxfId="56" priority="60" stopIfTrue="1" operator="equal">
      <formula>0</formula>
    </cfRule>
  </conditionalFormatting>
  <conditionalFormatting sqref="G102">
    <cfRule type="cellIs" dxfId="55" priority="57" stopIfTrue="1" operator="equal">
      <formula>$G101</formula>
    </cfRule>
  </conditionalFormatting>
  <conditionalFormatting sqref="A102:F102">
    <cfRule type="cellIs" dxfId="54" priority="58" stopIfTrue="1" operator="equal">
      <formula>0</formula>
    </cfRule>
  </conditionalFormatting>
  <conditionalFormatting sqref="G103">
    <cfRule type="cellIs" dxfId="53" priority="55" stopIfTrue="1" operator="equal">
      <formula>$G102</formula>
    </cfRule>
  </conditionalFormatting>
  <conditionalFormatting sqref="A103:F103">
    <cfRule type="cellIs" dxfId="52" priority="56" stopIfTrue="1" operator="equal">
      <formula>0</formula>
    </cfRule>
  </conditionalFormatting>
  <conditionalFormatting sqref="G104">
    <cfRule type="cellIs" dxfId="51" priority="53" stopIfTrue="1" operator="equal">
      <formula>$G103</formula>
    </cfRule>
  </conditionalFormatting>
  <conditionalFormatting sqref="A104:F104">
    <cfRule type="cellIs" dxfId="50" priority="54" stopIfTrue="1" operator="equal">
      <formula>0</formula>
    </cfRule>
  </conditionalFormatting>
  <conditionalFormatting sqref="G105">
    <cfRule type="cellIs" dxfId="49" priority="51" stopIfTrue="1" operator="equal">
      <formula>$G104</formula>
    </cfRule>
  </conditionalFormatting>
  <conditionalFormatting sqref="A105:F105">
    <cfRule type="cellIs" dxfId="48" priority="52" stopIfTrue="1" operator="equal">
      <formula>0</formula>
    </cfRule>
  </conditionalFormatting>
  <conditionalFormatting sqref="G106">
    <cfRule type="cellIs" dxfId="47" priority="49" stopIfTrue="1" operator="equal">
      <formula>$G105</formula>
    </cfRule>
  </conditionalFormatting>
  <conditionalFormatting sqref="A106:F106">
    <cfRule type="cellIs" dxfId="46" priority="50" stopIfTrue="1" operator="equal">
      <formula>0</formula>
    </cfRule>
  </conditionalFormatting>
  <conditionalFormatting sqref="G107">
    <cfRule type="cellIs" dxfId="45" priority="47" stopIfTrue="1" operator="equal">
      <formula>$G106</formula>
    </cfRule>
  </conditionalFormatting>
  <conditionalFormatting sqref="A107:F107">
    <cfRule type="cellIs" dxfId="44" priority="48" stopIfTrue="1" operator="equal">
      <formula>0</formula>
    </cfRule>
  </conditionalFormatting>
  <conditionalFormatting sqref="G108">
    <cfRule type="cellIs" dxfId="43" priority="45" stopIfTrue="1" operator="equal">
      <formula>$G107</formula>
    </cfRule>
  </conditionalFormatting>
  <conditionalFormatting sqref="A108:F108">
    <cfRule type="cellIs" dxfId="42" priority="46" stopIfTrue="1" operator="equal">
      <formula>0</formula>
    </cfRule>
  </conditionalFormatting>
  <conditionalFormatting sqref="G109">
    <cfRule type="cellIs" dxfId="41" priority="43" stopIfTrue="1" operator="equal">
      <formula>$G108</formula>
    </cfRule>
  </conditionalFormatting>
  <conditionalFormatting sqref="A109:F109">
    <cfRule type="cellIs" dxfId="40" priority="44" stopIfTrue="1" operator="equal">
      <formula>0</formula>
    </cfRule>
  </conditionalFormatting>
  <conditionalFormatting sqref="G110">
    <cfRule type="cellIs" dxfId="39" priority="41" stopIfTrue="1" operator="equal">
      <formula>$G109</formula>
    </cfRule>
  </conditionalFormatting>
  <conditionalFormatting sqref="A110:F110">
    <cfRule type="cellIs" dxfId="38" priority="42" stopIfTrue="1" operator="equal">
      <formula>0</formula>
    </cfRule>
  </conditionalFormatting>
  <conditionalFormatting sqref="G111">
    <cfRule type="cellIs" dxfId="37" priority="39" stopIfTrue="1" operator="equal">
      <formula>$G110</formula>
    </cfRule>
  </conditionalFormatting>
  <conditionalFormatting sqref="A111:F111">
    <cfRule type="cellIs" dxfId="36" priority="40" stopIfTrue="1" operator="equal">
      <formula>0</formula>
    </cfRule>
  </conditionalFormatting>
  <conditionalFormatting sqref="G112">
    <cfRule type="cellIs" dxfId="35" priority="37" stopIfTrue="1" operator="equal">
      <formula>$G111</formula>
    </cfRule>
  </conditionalFormatting>
  <conditionalFormatting sqref="A112:F112">
    <cfRule type="cellIs" dxfId="34" priority="38" stopIfTrue="1" operator="equal">
      <formula>0</formula>
    </cfRule>
  </conditionalFormatting>
  <conditionalFormatting sqref="G113">
    <cfRule type="cellIs" dxfId="33" priority="35" stopIfTrue="1" operator="equal">
      <formula>$G112</formula>
    </cfRule>
  </conditionalFormatting>
  <conditionalFormatting sqref="A113:F113">
    <cfRule type="cellIs" dxfId="32" priority="36" stopIfTrue="1" operator="equal">
      <formula>0</formula>
    </cfRule>
  </conditionalFormatting>
  <conditionalFormatting sqref="G114">
    <cfRule type="cellIs" dxfId="31" priority="33" stopIfTrue="1" operator="equal">
      <formula>$G113</formula>
    </cfRule>
  </conditionalFormatting>
  <conditionalFormatting sqref="A114:F114">
    <cfRule type="cellIs" dxfId="30" priority="34" stopIfTrue="1" operator="equal">
      <formula>0</formula>
    </cfRule>
  </conditionalFormatting>
  <conditionalFormatting sqref="G115">
    <cfRule type="cellIs" dxfId="29" priority="31" stopIfTrue="1" operator="equal">
      <formula>$G114</formula>
    </cfRule>
  </conditionalFormatting>
  <conditionalFormatting sqref="A115:F115">
    <cfRule type="cellIs" dxfId="28" priority="32" stopIfTrue="1" operator="equal">
      <formula>0</formula>
    </cfRule>
  </conditionalFormatting>
  <conditionalFormatting sqref="G116">
    <cfRule type="cellIs" dxfId="27" priority="29" stopIfTrue="1" operator="equal">
      <formula>$G115</formula>
    </cfRule>
  </conditionalFormatting>
  <conditionalFormatting sqref="A116:F116">
    <cfRule type="cellIs" dxfId="26" priority="30" stopIfTrue="1" operator="equal">
      <formula>0</formula>
    </cfRule>
  </conditionalFormatting>
  <conditionalFormatting sqref="G117">
    <cfRule type="cellIs" dxfId="25" priority="27" stopIfTrue="1" operator="equal">
      <formula>$G116</formula>
    </cfRule>
  </conditionalFormatting>
  <conditionalFormatting sqref="A117:F117">
    <cfRule type="cellIs" dxfId="24" priority="28" stopIfTrue="1" operator="equal">
      <formula>0</formula>
    </cfRule>
  </conditionalFormatting>
  <conditionalFormatting sqref="G118">
    <cfRule type="cellIs" dxfId="23" priority="25" stopIfTrue="1" operator="equal">
      <formula>$G117</formula>
    </cfRule>
  </conditionalFormatting>
  <conditionalFormatting sqref="A118:F118">
    <cfRule type="cellIs" dxfId="22" priority="26" stopIfTrue="1" operator="equal">
      <formula>0</formula>
    </cfRule>
  </conditionalFormatting>
  <conditionalFormatting sqref="G119">
    <cfRule type="cellIs" dxfId="21" priority="23" stopIfTrue="1" operator="equal">
      <formula>$G118</formula>
    </cfRule>
  </conditionalFormatting>
  <conditionalFormatting sqref="A119:F119">
    <cfRule type="cellIs" dxfId="20" priority="24" stopIfTrue="1" operator="equal">
      <formula>0</formula>
    </cfRule>
  </conditionalFormatting>
  <conditionalFormatting sqref="G120">
    <cfRule type="cellIs" dxfId="19" priority="21" stopIfTrue="1" operator="equal">
      <formula>$G119</formula>
    </cfRule>
  </conditionalFormatting>
  <conditionalFormatting sqref="A120:F120">
    <cfRule type="cellIs" dxfId="18" priority="22" stopIfTrue="1" operator="equal">
      <formula>0</formula>
    </cfRule>
  </conditionalFormatting>
  <conditionalFormatting sqref="G121">
    <cfRule type="cellIs" dxfId="17" priority="19" stopIfTrue="1" operator="equal">
      <formula>$G120</formula>
    </cfRule>
  </conditionalFormatting>
  <conditionalFormatting sqref="A121:F121">
    <cfRule type="cellIs" dxfId="16" priority="20" stopIfTrue="1" operator="equal">
      <formula>0</formula>
    </cfRule>
  </conditionalFormatting>
  <conditionalFormatting sqref="G122">
    <cfRule type="cellIs" dxfId="15" priority="17" stopIfTrue="1" operator="equal">
      <formula>$G121</formula>
    </cfRule>
  </conditionalFormatting>
  <conditionalFormatting sqref="A122:F122">
    <cfRule type="cellIs" dxfId="14" priority="18" stopIfTrue="1" operator="equal">
      <formula>0</formula>
    </cfRule>
  </conditionalFormatting>
  <conditionalFormatting sqref="G123">
    <cfRule type="cellIs" dxfId="13" priority="15" stopIfTrue="1" operator="equal">
      <formula>$G122</formula>
    </cfRule>
  </conditionalFormatting>
  <conditionalFormatting sqref="A123:F123">
    <cfRule type="cellIs" dxfId="12" priority="16" stopIfTrue="1" operator="equal">
      <formula>0</formula>
    </cfRule>
  </conditionalFormatting>
  <conditionalFormatting sqref="G124">
    <cfRule type="cellIs" dxfId="11" priority="13" stopIfTrue="1" operator="equal">
      <formula>$G123</formula>
    </cfRule>
  </conditionalFormatting>
  <conditionalFormatting sqref="A124:F124">
    <cfRule type="cellIs" dxfId="10" priority="14" stopIfTrue="1" operator="equal">
      <formula>0</formula>
    </cfRule>
  </conditionalFormatting>
  <conditionalFormatting sqref="G125">
    <cfRule type="cellIs" dxfId="9" priority="11" stopIfTrue="1" operator="equal">
      <formula>$G124</formula>
    </cfRule>
  </conditionalFormatting>
  <conditionalFormatting sqref="A125:F125">
    <cfRule type="cellIs" dxfId="8" priority="12" stopIfTrue="1" operator="equal">
      <formula>0</formula>
    </cfRule>
  </conditionalFormatting>
  <conditionalFormatting sqref="G126">
    <cfRule type="cellIs" dxfId="7" priority="9" stopIfTrue="1" operator="equal">
      <formula>$G125</formula>
    </cfRule>
  </conditionalFormatting>
  <conditionalFormatting sqref="A126:F126">
    <cfRule type="cellIs" dxfId="6" priority="10" stopIfTrue="1" operator="equal">
      <formula>0</formula>
    </cfRule>
  </conditionalFormatting>
  <conditionalFormatting sqref="G127">
    <cfRule type="cellIs" dxfId="5" priority="7" stopIfTrue="1" operator="equal">
      <formula>$G126</formula>
    </cfRule>
  </conditionalFormatting>
  <conditionalFormatting sqref="A127:F127">
    <cfRule type="cellIs" dxfId="4" priority="8" stopIfTrue="1" operator="equal">
      <formula>0</formula>
    </cfRule>
  </conditionalFormatting>
  <conditionalFormatting sqref="G128">
    <cfRule type="cellIs" dxfId="3" priority="5" stopIfTrue="1" operator="equal">
      <formula>$G127</formula>
    </cfRule>
  </conditionalFormatting>
  <conditionalFormatting sqref="A128:F128">
    <cfRule type="cellIs" dxfId="2" priority="6" stopIfTrue="1" operator="equal">
      <formula>0</formula>
    </cfRule>
  </conditionalFormatting>
  <conditionalFormatting sqref="G129">
    <cfRule type="cellIs" dxfId="1" priority="3" stopIfTrue="1" operator="equal">
      <formula>$G128</formula>
    </cfRule>
  </conditionalFormatting>
  <conditionalFormatting sqref="A129:F12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КПК1217310 травень</vt:lpstr>
      <vt:lpstr>КПК1217310</vt:lpstr>
      <vt:lpstr>КПК1217310!Область_печати</vt:lpstr>
      <vt:lpstr>'КПК1217310 травень'!Область_печати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2020-05-28T10:27:36Z</cp:lastPrinted>
  <dcterms:created xsi:type="dcterms:W3CDTF">2016-08-15T09:54:21Z</dcterms:created>
  <dcterms:modified xsi:type="dcterms:W3CDTF">2020-06-02T06:14:16Z</dcterms:modified>
</cp:coreProperties>
</file>