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955"/>
  </bookViews>
  <sheets>
    <sheet name="01.06.2020" sheetId="1" r:id="rId1"/>
  </sheets>
  <calcPr calcId="124519"/>
</workbook>
</file>

<file path=xl/calcChain.xml><?xml version="1.0" encoding="utf-8"?>
<calcChain xmlns="http://schemas.openxmlformats.org/spreadsheetml/2006/main">
  <c r="A120" i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D152" l="1"/>
  <c r="D148"/>
  <c r="D117"/>
  <c r="D116"/>
  <c r="D90"/>
  <c r="D87"/>
  <c r="D75"/>
  <c r="D41"/>
  <c r="D34"/>
  <c r="D19"/>
  <c r="D14"/>
  <c r="A10"/>
  <c r="A11" s="1"/>
  <c r="A12" s="1"/>
  <c r="A13" s="1"/>
  <c r="A14" s="1"/>
  <c r="A15" s="1"/>
  <c r="A16" s="1"/>
  <c r="A17" s="1"/>
  <c r="A18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</calcChain>
</file>

<file path=xl/sharedStrings.xml><?xml version="1.0" encoding="utf-8"?>
<sst xmlns="http://schemas.openxmlformats.org/spreadsheetml/2006/main" count="333" uniqueCount="164">
  <si>
    <t>Перелік</t>
  </si>
  <si>
    <t>лікарських засобів, які закуповувалися за бюджетні кошти у 2020р.</t>
  </si>
  <si>
    <t>по КНП "Криворізька міська лікарня №10"КМР</t>
  </si>
  <si>
    <t>станом на 01.06.2020р.</t>
  </si>
  <si>
    <t>Кількість</t>
  </si>
  <si>
    <t>№п/п</t>
  </si>
  <si>
    <t>Торгова назва лікарського засобу</t>
  </si>
  <si>
    <t>одиниці виміру</t>
  </si>
  <si>
    <t>ціна</t>
  </si>
  <si>
    <t>закуплено/поставлено з початку року</t>
  </si>
  <si>
    <t>Закупівля лікарський засобів та виробів медичного призначення (за бюжетні кошти, предбачені кошторисом закладу)</t>
  </si>
  <si>
    <t>L-лізину р-н д/ін.1мг/мл 5мл №10</t>
  </si>
  <si>
    <t>амп</t>
  </si>
  <si>
    <t>Адреналін р-н д/ін.1,8мг/мл 1мл №10</t>
  </si>
  <si>
    <t>Азитроміцин капс 500мг №3</t>
  </si>
  <si>
    <t>капс</t>
  </si>
  <si>
    <t>Аксотилін р-н д/ін.1000мг/4мл  4мл №10</t>
  </si>
  <si>
    <t>Вугілля активоване 250мг №10</t>
  </si>
  <si>
    <t>табл</t>
  </si>
  <si>
    <t>Амброксол 30мг №20</t>
  </si>
  <si>
    <t>Аміназин р-н д/ін.25мг/мл 2мл №10</t>
  </si>
  <si>
    <t>К-та амінокапронова р-н д/інф.50мг/мл100мл</t>
  </si>
  <si>
    <t>Аміцил ліоф.д/р-ну д/ін.1г</t>
  </si>
  <si>
    <t>фл</t>
  </si>
  <si>
    <t>Аміак р-н д/зовн.заст.10%40мл</t>
  </si>
  <si>
    <t>Амоксил пор.д/р-ну д/ін.1,2г</t>
  </si>
  <si>
    <t>Анальгин р-р д/ин.500мг/мл 2мл №10</t>
  </si>
  <si>
    <t>Аритміл р-н д/ін 50мг/мл 3мл №5</t>
  </si>
  <si>
    <t>Аскорбінова к-та р-н д/ін.50мг/мл 2мл №10</t>
  </si>
  <si>
    <t>Аспаркам р-н д/ін.10мл №10</t>
  </si>
  <si>
    <t>Бензогексоній р-н д/ін. 25мг/мл 500мг/мл 1мл №10</t>
  </si>
  <si>
    <t>Бінт гіпс. 0,15*2,7м</t>
  </si>
  <si>
    <t>шт</t>
  </si>
  <si>
    <t>Бінт гіпс. 0,10*2,7м</t>
  </si>
  <si>
    <t>Бінт гіпс. 0,20*2,7м</t>
  </si>
  <si>
    <t>Бінт марл.мед.стер.500*10</t>
  </si>
  <si>
    <t>Беродуал Н аероз.10мл(200доз)</t>
  </si>
  <si>
    <t>Бісопролол 5мг №20</t>
  </si>
  <si>
    <t>Вата н/ст 100г</t>
  </si>
  <si>
    <t>Валідол 60мг №10</t>
  </si>
  <si>
    <t>Вестінорм 16 мг №60</t>
  </si>
  <si>
    <t>ГЕК р-н д/інф.6% 200мл</t>
  </si>
  <si>
    <t>таб</t>
  </si>
  <si>
    <t>Гемотран р-н д/ін.50мг/мл 5мл №10</t>
  </si>
  <si>
    <t>Гепарин р-н д/ін.5000МО/мл 5мл №5</t>
  </si>
  <si>
    <t>ГіК р-н д/інф.200мл</t>
  </si>
  <si>
    <t>Глікостерил Ф5 р-н д/інф.200мл</t>
  </si>
  <si>
    <t>Глюкози р-н д/інф.50мг/мл 400мл</t>
  </si>
  <si>
    <t>Глюкози р-н д/ін.400мг/мл 20мл №10</t>
  </si>
  <si>
    <t>Глюкози р-н д/ін.40% 20мл №10</t>
  </si>
  <si>
    <t>Глюкоза р-н 5% д/інф 200мл</t>
  </si>
  <si>
    <t>Дексаметазон р-н д/ін 4мг/мл 1мл №5</t>
  </si>
  <si>
    <t>Дзеркало гінек.стер.</t>
  </si>
  <si>
    <t>Диклофенак натрію р-н д/ін.2,5%3мл №5</t>
  </si>
  <si>
    <t>Димедрол р-н д/ін10мг1мл №10</t>
  </si>
  <si>
    <t>Діаліпон Турбо р-н д/ін.1,2% 50мл фл №10</t>
  </si>
  <si>
    <t>Дофамін конц.д/приг.р-ну д/інф.40мг/мл 5мл №10</t>
  </si>
  <si>
    <t xml:space="preserve">Дротаверин р-н д/ін.20мг/мл 2мл </t>
  </si>
  <si>
    <t>Ізосол р-н д/інф.200мл</t>
  </si>
  <si>
    <t>конт</t>
  </si>
  <si>
    <t>Інфларакс мазь д/зовн.заст.по 50г</t>
  </si>
  <si>
    <t>туб</t>
  </si>
  <si>
    <t>Ипигрикс р-н д/ін 5мг/мл 1мл №10</t>
  </si>
  <si>
    <t>Каптопрес №20</t>
  </si>
  <si>
    <t>Кардіоаргінін р-н д/ін.5мл №10</t>
  </si>
  <si>
    <t>Кальция хлорид  100мг/мл 5мл №10</t>
  </si>
  <si>
    <t>Канюля G22</t>
  </si>
  <si>
    <t>Катетер Фолея стерил.р.18</t>
  </si>
  <si>
    <t>18.0933</t>
  </si>
  <si>
    <t>Кетамін р-н д/ін.50мг/мл 2мл №10</t>
  </si>
  <si>
    <t>Кетолонг р-н д/ін 30мг/мл 1мл№10</t>
  </si>
  <si>
    <t>Кетонал р-н д/ін.100мг/2мл 2мл №10</t>
  </si>
  <si>
    <t>Кларитроміцин 500мг №10</t>
  </si>
  <si>
    <t>Контривен р-н д/ін.10000 КІО/мл 1мл №10</t>
  </si>
  <si>
    <t xml:space="preserve">Корвалол краплі орал.р-н 40мл </t>
  </si>
  <si>
    <t>Коргликон 0,06% 1мл №10</t>
  </si>
  <si>
    <t>Корглікон р-н д/ін. 0,6мг/мл 1мл №10</t>
  </si>
  <si>
    <t>Кордіамін р-н д/ін.250мг/мл 2мл №10</t>
  </si>
  <si>
    <t>Лезо №22,23,24 одн.стерил.</t>
  </si>
  <si>
    <t>уп</t>
  </si>
  <si>
    <t>Левомеколь мазь 40г</t>
  </si>
  <si>
    <t>Левофлоксацин р-н д/інф.5мг/мл 100мл</t>
  </si>
  <si>
    <t>Лібра р-н д/інф.42мг/мл 100мл</t>
  </si>
  <si>
    <t>Лідокаїн р-н д/ін.20мг/мл 2мл №10</t>
  </si>
  <si>
    <t>Лоратадин 0,01г №20</t>
  </si>
  <si>
    <t>Магнію сульфат р-н д/ін.250мг/мл 5мл №10</t>
  </si>
  <si>
    <t>Мелоксикам р-н д/ін.10мг/мл1,5мл№5</t>
  </si>
  <si>
    <t>Меробоцид пор. д/р-ну д/ін. 100мг №1</t>
  </si>
  <si>
    <t>Метоклопраміду г/х р-н д/ін.5мг/мл 2мл №10</t>
  </si>
  <si>
    <t>Метронідазол р-н д/інф.5мг/мл 100мл</t>
  </si>
  <si>
    <t>Мефенамінова к-та 500мг №20</t>
  </si>
  <si>
    <t>Міолокард р-н д/ін.100мг/мл 5мл №10</t>
  </si>
  <si>
    <t>Моксикам р-н д/інф.400мг/250мл №1</t>
  </si>
  <si>
    <t>Морфін г/х 1%1,0 №5</t>
  </si>
  <si>
    <t>Муколван р-н д/ін.7,5мг/мл 2мл №5</t>
  </si>
  <si>
    <t>Налбуфін р-н д/ін. 10мг/мл 2мл №5</t>
  </si>
  <si>
    <t>Натрію гідрокарбонат р-н д/інф.40мг/мл 100мл</t>
  </si>
  <si>
    <t>Натрію хлориду р-н д/ін.9мг/мл 5мл №10</t>
  </si>
  <si>
    <t>Натрію хлориду р-н д/інф.9мг/мл 200мл</t>
  </si>
  <si>
    <t>Натрію хлориду р-н д/інф.9мг/мл 400мл</t>
  </si>
  <si>
    <t>Натрію оксибутират 200мг/мл 10,0 №10</t>
  </si>
  <si>
    <t>Нікомекс р-н д/ін.50мг/мл2мл№10</t>
  </si>
  <si>
    <t>Нікотинова к-та р-н д/ін.1% 1мл №10</t>
  </si>
  <si>
    <t>Нітрогліцерин субл.0,5мг№40</t>
  </si>
  <si>
    <t>Нохшаверин р-н д/ін.20мг/мл 2мл №5</t>
  </si>
  <si>
    <t>Но-х-ша р-н д/ін.20мг/мл 2мл №10</t>
  </si>
  <si>
    <t>Нормопрес №20</t>
  </si>
  <si>
    <t>Омепрозол ліоф.д/р-ну 40мг №1</t>
  </si>
  <si>
    <t>Омепрозол 20мг №30</t>
  </si>
  <si>
    <t>Ондансетрон р-н д/ін.2мг/мл 2мл №10</t>
  </si>
  <si>
    <t>Панкреатин 8000 №50</t>
  </si>
  <si>
    <t>Папаверин р-н д/ін.20мг/мл 2мл №10</t>
  </si>
  <si>
    <t>Парацетамол 500мг №10</t>
  </si>
  <si>
    <t>Парацетамол Б Браун р-н д/інф.10мг/мл 100мл</t>
  </si>
  <si>
    <t>Перекис водню 3% 100мл</t>
  </si>
  <si>
    <t>Пірацетам р-н д/ін.200мг/мл 5мл №10</t>
  </si>
  <si>
    <t>Платифилин р-н д/ін.2мг/мл 1мл №10</t>
  </si>
  <si>
    <t>Пропофол емул.д/інф.10мг/мл 20мл №5</t>
  </si>
  <si>
    <t>Реосорбілакт р-н д/інф.200мл</t>
  </si>
  <si>
    <t>Рибоксин р-н д/ін.20мг/мл 10мл №10</t>
  </si>
  <si>
    <t xml:space="preserve">Розчин Рінгера д/інф.400мл </t>
  </si>
  <si>
    <t>Рукавички мед.огл.нітріл н/ст неприп.М</t>
  </si>
  <si>
    <t>пар</t>
  </si>
  <si>
    <t>Рукавички мед.огл.н/ст М з пудрою</t>
  </si>
  <si>
    <t>Рукавички мед.огл.н/ст прип.р.L</t>
  </si>
  <si>
    <t>Рукавички хір.лат.непр.стер. р.7</t>
  </si>
  <si>
    <t>Рукавички мед.хір.лат.</t>
  </si>
  <si>
    <t>Пристрій д/влив. інф.розчинів та кровозамін.</t>
  </si>
  <si>
    <t xml:space="preserve">Система д/влив.інф.р-нів </t>
  </si>
  <si>
    <t>Сибазон р-н д/ін.5мг/мл 2мл №10</t>
  </si>
  <si>
    <t xml:space="preserve">Спирт етил. 70% 100мл </t>
  </si>
  <si>
    <t xml:space="preserve">Спирт етил. 96% 100мл </t>
  </si>
  <si>
    <t>Сульфокамфокаїн р-н д/ін.100мг/мл 2мл №10</t>
  </si>
  <si>
    <t>Т-Тріомакс р-н д/ін. 25мг/мл 2мл №10</t>
  </si>
  <si>
    <t>Тіоцетам р-н д/ін 10мл №10</t>
  </si>
  <si>
    <t>Трамікс р-н д/ін.100мг/мл 5мл №5</t>
  </si>
  <si>
    <t>Трисоль р-н д/інф.400мл</t>
  </si>
  <si>
    <t>Трисоль р-н д/інф.200мл</t>
  </si>
  <si>
    <t>Фармадипін краплі оральні 2% 25мл</t>
  </si>
  <si>
    <t>Фентаніл р-н д/ін.0,05мг/мл 2,0 №5</t>
  </si>
  <si>
    <t>Фуросемід р-н д/ін.10мг/мл 2мл №10</t>
  </si>
  <si>
    <t>Хлоропіраміну г/х р-н д/ін.20мг/мл 1мл №5</t>
  </si>
  <si>
    <t>Цефтріаксон пор.д/р-ну д/ін.1000мг №1</t>
  </si>
  <si>
    <t>Шовк натур.хір.б/голки</t>
  </si>
  <si>
    <t>Шприц ін. 20мл</t>
  </si>
  <si>
    <t>Шприц ін. 10мл</t>
  </si>
  <si>
    <t xml:space="preserve">Шприц ін.10мл </t>
  </si>
  <si>
    <t>Шприц ін. 5мл</t>
  </si>
  <si>
    <t>Шприц ін. 2мл</t>
  </si>
  <si>
    <t>Еуфілін р-н д/ін.2% 5мл №10</t>
  </si>
  <si>
    <t>Отримані лікарські засобів та виробів медичного призначення (за рахунок коштів резервного фонду міського бюджету</t>
  </si>
  <si>
    <t>Маска захисна</t>
  </si>
  <si>
    <t>Бахили</t>
  </si>
  <si>
    <t>Рукавички медичні н/ст</t>
  </si>
  <si>
    <t xml:space="preserve">Окуляри </t>
  </si>
  <si>
    <t>Шприц 5,0</t>
  </si>
  <si>
    <t>Шприц 20,0</t>
  </si>
  <si>
    <t>Швидкі тести на антитілаCOVID-19</t>
  </si>
  <si>
    <t>Виконавець Кушнаренко Н.В. 0964400315</t>
  </si>
  <si>
    <t>залишки станом на 01.06.2020р.</t>
  </si>
  <si>
    <t xml:space="preserve">В.о.директора            ______________ </t>
  </si>
  <si>
    <t>В.М.Семенів</t>
  </si>
  <si>
    <t>В.І.Стегура</t>
  </si>
  <si>
    <t>Головний бухгалтер   ______________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</si>
</sst>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1" fillId="0" borderId="0" xfId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1" fillId="0" borderId="0" xfId="1"/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/>
    </xf>
    <xf numFmtId="0" fontId="4" fillId="0" borderId="4" xfId="1" applyFont="1" applyBorder="1"/>
    <xf numFmtId="0" fontId="5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9" fillId="0" borderId="4" xfId="1" applyFont="1" applyBorder="1"/>
    <xf numFmtId="164" fontId="5" fillId="0" borderId="4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4" xfId="1" applyFont="1" applyBorder="1" applyAlignment="1">
      <alignment horizontal="center" wrapText="1"/>
    </xf>
    <xf numFmtId="0" fontId="8" fillId="0" borderId="8" xfId="1" applyFont="1" applyBorder="1" applyAlignment="1">
      <alignment horizontal="center" wrapText="1"/>
    </xf>
    <xf numFmtId="0" fontId="8" fillId="0" borderId="5" xfId="1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2"/>
  <sheetViews>
    <sheetView tabSelected="1" topLeftCell="A160" workbookViewId="0">
      <selection activeCell="B175" sqref="B175"/>
    </sheetView>
  </sheetViews>
  <sheetFormatPr defaultRowHeight="14.25"/>
  <cols>
    <col min="1" max="1" width="7.85546875" style="1" customWidth="1"/>
    <col min="2" max="2" width="69.7109375" style="6" customWidth="1"/>
    <col min="3" max="3" width="8.85546875" style="1" customWidth="1"/>
    <col min="4" max="4" width="9.7109375" style="5" hidden="1" customWidth="1"/>
    <col min="5" max="5" width="10.5703125" style="1" hidden="1" customWidth="1"/>
    <col min="6" max="6" width="19.28515625" style="6" customWidth="1"/>
    <col min="7" max="8" width="9.140625" style="2"/>
    <col min="9" max="238" width="9.140625" style="6"/>
    <col min="239" max="239" width="7.85546875" style="6" customWidth="1"/>
    <col min="240" max="240" width="57" style="6" customWidth="1"/>
    <col min="241" max="241" width="15.7109375" style="6" customWidth="1"/>
    <col min="242" max="242" width="12.85546875" style="6" customWidth="1"/>
    <col min="243" max="243" width="15.7109375" style="6" customWidth="1"/>
    <col min="244" max="244" width="22.85546875" style="6" customWidth="1"/>
    <col min="245" max="245" width="18.42578125" style="6" customWidth="1"/>
    <col min="246" max="494" width="9.140625" style="6"/>
    <col min="495" max="495" width="7.85546875" style="6" customWidth="1"/>
    <col min="496" max="496" width="57" style="6" customWidth="1"/>
    <col min="497" max="497" width="15.7109375" style="6" customWidth="1"/>
    <col min="498" max="498" width="12.85546875" style="6" customWidth="1"/>
    <col min="499" max="499" width="15.7109375" style="6" customWidth="1"/>
    <col min="500" max="500" width="22.85546875" style="6" customWidth="1"/>
    <col min="501" max="501" width="18.42578125" style="6" customWidth="1"/>
    <col min="502" max="750" width="9.140625" style="6"/>
    <col min="751" max="751" width="7.85546875" style="6" customWidth="1"/>
    <col min="752" max="752" width="57" style="6" customWidth="1"/>
    <col min="753" max="753" width="15.7109375" style="6" customWidth="1"/>
    <col min="754" max="754" width="12.85546875" style="6" customWidth="1"/>
    <col min="755" max="755" width="15.7109375" style="6" customWidth="1"/>
    <col min="756" max="756" width="22.85546875" style="6" customWidth="1"/>
    <col min="757" max="757" width="18.42578125" style="6" customWidth="1"/>
    <col min="758" max="1006" width="9.140625" style="6"/>
    <col min="1007" max="1007" width="7.85546875" style="6" customWidth="1"/>
    <col min="1008" max="1008" width="57" style="6" customWidth="1"/>
    <col min="1009" max="1009" width="15.7109375" style="6" customWidth="1"/>
    <col min="1010" max="1010" width="12.85546875" style="6" customWidth="1"/>
    <col min="1011" max="1011" width="15.7109375" style="6" customWidth="1"/>
    <col min="1012" max="1012" width="22.85546875" style="6" customWidth="1"/>
    <col min="1013" max="1013" width="18.42578125" style="6" customWidth="1"/>
    <col min="1014" max="1262" width="9.140625" style="6"/>
    <col min="1263" max="1263" width="7.85546875" style="6" customWidth="1"/>
    <col min="1264" max="1264" width="57" style="6" customWidth="1"/>
    <col min="1265" max="1265" width="15.7109375" style="6" customWidth="1"/>
    <col min="1266" max="1266" width="12.85546875" style="6" customWidth="1"/>
    <col min="1267" max="1267" width="15.7109375" style="6" customWidth="1"/>
    <col min="1268" max="1268" width="22.85546875" style="6" customWidth="1"/>
    <col min="1269" max="1269" width="18.42578125" style="6" customWidth="1"/>
    <col min="1270" max="1518" width="9.140625" style="6"/>
    <col min="1519" max="1519" width="7.85546875" style="6" customWidth="1"/>
    <col min="1520" max="1520" width="57" style="6" customWidth="1"/>
    <col min="1521" max="1521" width="15.7109375" style="6" customWidth="1"/>
    <col min="1522" max="1522" width="12.85546875" style="6" customWidth="1"/>
    <col min="1523" max="1523" width="15.7109375" style="6" customWidth="1"/>
    <col min="1524" max="1524" width="22.85546875" style="6" customWidth="1"/>
    <col min="1525" max="1525" width="18.42578125" style="6" customWidth="1"/>
    <col min="1526" max="1774" width="9.140625" style="6"/>
    <col min="1775" max="1775" width="7.85546875" style="6" customWidth="1"/>
    <col min="1776" max="1776" width="57" style="6" customWidth="1"/>
    <col min="1777" max="1777" width="15.7109375" style="6" customWidth="1"/>
    <col min="1778" max="1778" width="12.85546875" style="6" customWidth="1"/>
    <col min="1779" max="1779" width="15.7109375" style="6" customWidth="1"/>
    <col min="1780" max="1780" width="22.85546875" style="6" customWidth="1"/>
    <col min="1781" max="1781" width="18.42578125" style="6" customWidth="1"/>
    <col min="1782" max="2030" width="9.140625" style="6"/>
    <col min="2031" max="2031" width="7.85546875" style="6" customWidth="1"/>
    <col min="2032" max="2032" width="57" style="6" customWidth="1"/>
    <col min="2033" max="2033" width="15.7109375" style="6" customWidth="1"/>
    <col min="2034" max="2034" width="12.85546875" style="6" customWidth="1"/>
    <col min="2035" max="2035" width="15.7109375" style="6" customWidth="1"/>
    <col min="2036" max="2036" width="22.85546875" style="6" customWidth="1"/>
    <col min="2037" max="2037" width="18.42578125" style="6" customWidth="1"/>
    <col min="2038" max="2286" width="9.140625" style="6"/>
    <col min="2287" max="2287" width="7.85546875" style="6" customWidth="1"/>
    <col min="2288" max="2288" width="57" style="6" customWidth="1"/>
    <col min="2289" max="2289" width="15.7109375" style="6" customWidth="1"/>
    <col min="2290" max="2290" width="12.85546875" style="6" customWidth="1"/>
    <col min="2291" max="2291" width="15.7109375" style="6" customWidth="1"/>
    <col min="2292" max="2292" width="22.85546875" style="6" customWidth="1"/>
    <col min="2293" max="2293" width="18.42578125" style="6" customWidth="1"/>
    <col min="2294" max="2542" width="9.140625" style="6"/>
    <col min="2543" max="2543" width="7.85546875" style="6" customWidth="1"/>
    <col min="2544" max="2544" width="57" style="6" customWidth="1"/>
    <col min="2545" max="2545" width="15.7109375" style="6" customWidth="1"/>
    <col min="2546" max="2546" width="12.85546875" style="6" customWidth="1"/>
    <col min="2547" max="2547" width="15.7109375" style="6" customWidth="1"/>
    <col min="2548" max="2548" width="22.85546875" style="6" customWidth="1"/>
    <col min="2549" max="2549" width="18.42578125" style="6" customWidth="1"/>
    <col min="2550" max="2798" width="9.140625" style="6"/>
    <col min="2799" max="2799" width="7.85546875" style="6" customWidth="1"/>
    <col min="2800" max="2800" width="57" style="6" customWidth="1"/>
    <col min="2801" max="2801" width="15.7109375" style="6" customWidth="1"/>
    <col min="2802" max="2802" width="12.85546875" style="6" customWidth="1"/>
    <col min="2803" max="2803" width="15.7109375" style="6" customWidth="1"/>
    <col min="2804" max="2804" width="22.85546875" style="6" customWidth="1"/>
    <col min="2805" max="2805" width="18.42578125" style="6" customWidth="1"/>
    <col min="2806" max="3054" width="9.140625" style="6"/>
    <col min="3055" max="3055" width="7.85546875" style="6" customWidth="1"/>
    <col min="3056" max="3056" width="57" style="6" customWidth="1"/>
    <col min="3057" max="3057" width="15.7109375" style="6" customWidth="1"/>
    <col min="3058" max="3058" width="12.85546875" style="6" customWidth="1"/>
    <col min="3059" max="3059" width="15.7109375" style="6" customWidth="1"/>
    <col min="3060" max="3060" width="22.85546875" style="6" customWidth="1"/>
    <col min="3061" max="3061" width="18.42578125" style="6" customWidth="1"/>
    <col min="3062" max="3310" width="9.140625" style="6"/>
    <col min="3311" max="3311" width="7.85546875" style="6" customWidth="1"/>
    <col min="3312" max="3312" width="57" style="6" customWidth="1"/>
    <col min="3313" max="3313" width="15.7109375" style="6" customWidth="1"/>
    <col min="3314" max="3314" width="12.85546875" style="6" customWidth="1"/>
    <col min="3315" max="3315" width="15.7109375" style="6" customWidth="1"/>
    <col min="3316" max="3316" width="22.85546875" style="6" customWidth="1"/>
    <col min="3317" max="3317" width="18.42578125" style="6" customWidth="1"/>
    <col min="3318" max="3566" width="9.140625" style="6"/>
    <col min="3567" max="3567" width="7.85546875" style="6" customWidth="1"/>
    <col min="3568" max="3568" width="57" style="6" customWidth="1"/>
    <col min="3569" max="3569" width="15.7109375" style="6" customWidth="1"/>
    <col min="3570" max="3570" width="12.85546875" style="6" customWidth="1"/>
    <col min="3571" max="3571" width="15.7109375" style="6" customWidth="1"/>
    <col min="3572" max="3572" width="22.85546875" style="6" customWidth="1"/>
    <col min="3573" max="3573" width="18.42578125" style="6" customWidth="1"/>
    <col min="3574" max="3822" width="9.140625" style="6"/>
    <col min="3823" max="3823" width="7.85546875" style="6" customWidth="1"/>
    <col min="3824" max="3824" width="57" style="6" customWidth="1"/>
    <col min="3825" max="3825" width="15.7109375" style="6" customWidth="1"/>
    <col min="3826" max="3826" width="12.85546875" style="6" customWidth="1"/>
    <col min="3827" max="3827" width="15.7109375" style="6" customWidth="1"/>
    <col min="3828" max="3828" width="22.85546875" style="6" customWidth="1"/>
    <col min="3829" max="3829" width="18.42578125" style="6" customWidth="1"/>
    <col min="3830" max="4078" width="9.140625" style="6"/>
    <col min="4079" max="4079" width="7.85546875" style="6" customWidth="1"/>
    <col min="4080" max="4080" width="57" style="6" customWidth="1"/>
    <col min="4081" max="4081" width="15.7109375" style="6" customWidth="1"/>
    <col min="4082" max="4082" width="12.85546875" style="6" customWidth="1"/>
    <col min="4083" max="4083" width="15.7109375" style="6" customWidth="1"/>
    <col min="4084" max="4084" width="22.85546875" style="6" customWidth="1"/>
    <col min="4085" max="4085" width="18.42578125" style="6" customWidth="1"/>
    <col min="4086" max="4334" width="9.140625" style="6"/>
    <col min="4335" max="4335" width="7.85546875" style="6" customWidth="1"/>
    <col min="4336" max="4336" width="57" style="6" customWidth="1"/>
    <col min="4337" max="4337" width="15.7109375" style="6" customWidth="1"/>
    <col min="4338" max="4338" width="12.85546875" style="6" customWidth="1"/>
    <col min="4339" max="4339" width="15.7109375" style="6" customWidth="1"/>
    <col min="4340" max="4340" width="22.85546875" style="6" customWidth="1"/>
    <col min="4341" max="4341" width="18.42578125" style="6" customWidth="1"/>
    <col min="4342" max="4590" width="9.140625" style="6"/>
    <col min="4591" max="4591" width="7.85546875" style="6" customWidth="1"/>
    <col min="4592" max="4592" width="57" style="6" customWidth="1"/>
    <col min="4593" max="4593" width="15.7109375" style="6" customWidth="1"/>
    <col min="4594" max="4594" width="12.85546875" style="6" customWidth="1"/>
    <col min="4595" max="4595" width="15.7109375" style="6" customWidth="1"/>
    <col min="4596" max="4596" width="22.85546875" style="6" customWidth="1"/>
    <col min="4597" max="4597" width="18.42578125" style="6" customWidth="1"/>
    <col min="4598" max="4846" width="9.140625" style="6"/>
    <col min="4847" max="4847" width="7.85546875" style="6" customWidth="1"/>
    <col min="4848" max="4848" width="57" style="6" customWidth="1"/>
    <col min="4849" max="4849" width="15.7109375" style="6" customWidth="1"/>
    <col min="4850" max="4850" width="12.85546875" style="6" customWidth="1"/>
    <col min="4851" max="4851" width="15.7109375" style="6" customWidth="1"/>
    <col min="4852" max="4852" width="22.85546875" style="6" customWidth="1"/>
    <col min="4853" max="4853" width="18.42578125" style="6" customWidth="1"/>
    <col min="4854" max="5102" width="9.140625" style="6"/>
    <col min="5103" max="5103" width="7.85546875" style="6" customWidth="1"/>
    <col min="5104" max="5104" width="57" style="6" customWidth="1"/>
    <col min="5105" max="5105" width="15.7109375" style="6" customWidth="1"/>
    <col min="5106" max="5106" width="12.85546875" style="6" customWidth="1"/>
    <col min="5107" max="5107" width="15.7109375" style="6" customWidth="1"/>
    <col min="5108" max="5108" width="22.85546875" style="6" customWidth="1"/>
    <col min="5109" max="5109" width="18.42578125" style="6" customWidth="1"/>
    <col min="5110" max="5358" width="9.140625" style="6"/>
    <col min="5359" max="5359" width="7.85546875" style="6" customWidth="1"/>
    <col min="5360" max="5360" width="57" style="6" customWidth="1"/>
    <col min="5361" max="5361" width="15.7109375" style="6" customWidth="1"/>
    <col min="5362" max="5362" width="12.85546875" style="6" customWidth="1"/>
    <col min="5363" max="5363" width="15.7109375" style="6" customWidth="1"/>
    <col min="5364" max="5364" width="22.85546875" style="6" customWidth="1"/>
    <col min="5365" max="5365" width="18.42578125" style="6" customWidth="1"/>
    <col min="5366" max="5614" width="9.140625" style="6"/>
    <col min="5615" max="5615" width="7.85546875" style="6" customWidth="1"/>
    <col min="5616" max="5616" width="57" style="6" customWidth="1"/>
    <col min="5617" max="5617" width="15.7109375" style="6" customWidth="1"/>
    <col min="5618" max="5618" width="12.85546875" style="6" customWidth="1"/>
    <col min="5619" max="5619" width="15.7109375" style="6" customWidth="1"/>
    <col min="5620" max="5620" width="22.85546875" style="6" customWidth="1"/>
    <col min="5621" max="5621" width="18.42578125" style="6" customWidth="1"/>
    <col min="5622" max="5870" width="9.140625" style="6"/>
    <col min="5871" max="5871" width="7.85546875" style="6" customWidth="1"/>
    <col min="5872" max="5872" width="57" style="6" customWidth="1"/>
    <col min="5873" max="5873" width="15.7109375" style="6" customWidth="1"/>
    <col min="5874" max="5874" width="12.85546875" style="6" customWidth="1"/>
    <col min="5875" max="5875" width="15.7109375" style="6" customWidth="1"/>
    <col min="5876" max="5876" width="22.85546875" style="6" customWidth="1"/>
    <col min="5877" max="5877" width="18.42578125" style="6" customWidth="1"/>
    <col min="5878" max="6126" width="9.140625" style="6"/>
    <col min="6127" max="6127" width="7.85546875" style="6" customWidth="1"/>
    <col min="6128" max="6128" width="57" style="6" customWidth="1"/>
    <col min="6129" max="6129" width="15.7109375" style="6" customWidth="1"/>
    <col min="6130" max="6130" width="12.85546875" style="6" customWidth="1"/>
    <col min="6131" max="6131" width="15.7109375" style="6" customWidth="1"/>
    <col min="6132" max="6132" width="22.85546875" style="6" customWidth="1"/>
    <col min="6133" max="6133" width="18.42578125" style="6" customWidth="1"/>
    <col min="6134" max="6382" width="9.140625" style="6"/>
    <col min="6383" max="6383" width="7.85546875" style="6" customWidth="1"/>
    <col min="6384" max="6384" width="57" style="6" customWidth="1"/>
    <col min="6385" max="6385" width="15.7109375" style="6" customWidth="1"/>
    <col min="6386" max="6386" width="12.85546875" style="6" customWidth="1"/>
    <col min="6387" max="6387" width="15.7109375" style="6" customWidth="1"/>
    <col min="6388" max="6388" width="22.85546875" style="6" customWidth="1"/>
    <col min="6389" max="6389" width="18.42578125" style="6" customWidth="1"/>
    <col min="6390" max="6638" width="9.140625" style="6"/>
    <col min="6639" max="6639" width="7.85546875" style="6" customWidth="1"/>
    <col min="6640" max="6640" width="57" style="6" customWidth="1"/>
    <col min="6641" max="6641" width="15.7109375" style="6" customWidth="1"/>
    <col min="6642" max="6642" width="12.85546875" style="6" customWidth="1"/>
    <col min="6643" max="6643" width="15.7109375" style="6" customWidth="1"/>
    <col min="6644" max="6644" width="22.85546875" style="6" customWidth="1"/>
    <col min="6645" max="6645" width="18.42578125" style="6" customWidth="1"/>
    <col min="6646" max="6894" width="9.140625" style="6"/>
    <col min="6895" max="6895" width="7.85546875" style="6" customWidth="1"/>
    <col min="6896" max="6896" width="57" style="6" customWidth="1"/>
    <col min="6897" max="6897" width="15.7109375" style="6" customWidth="1"/>
    <col min="6898" max="6898" width="12.85546875" style="6" customWidth="1"/>
    <col min="6899" max="6899" width="15.7109375" style="6" customWidth="1"/>
    <col min="6900" max="6900" width="22.85546875" style="6" customWidth="1"/>
    <col min="6901" max="6901" width="18.42578125" style="6" customWidth="1"/>
    <col min="6902" max="7150" width="9.140625" style="6"/>
    <col min="7151" max="7151" width="7.85546875" style="6" customWidth="1"/>
    <col min="7152" max="7152" width="57" style="6" customWidth="1"/>
    <col min="7153" max="7153" width="15.7109375" style="6" customWidth="1"/>
    <col min="7154" max="7154" width="12.85546875" style="6" customWidth="1"/>
    <col min="7155" max="7155" width="15.7109375" style="6" customWidth="1"/>
    <col min="7156" max="7156" width="22.85546875" style="6" customWidth="1"/>
    <col min="7157" max="7157" width="18.42578125" style="6" customWidth="1"/>
    <col min="7158" max="7406" width="9.140625" style="6"/>
    <col min="7407" max="7407" width="7.85546875" style="6" customWidth="1"/>
    <col min="7408" max="7408" width="57" style="6" customWidth="1"/>
    <col min="7409" max="7409" width="15.7109375" style="6" customWidth="1"/>
    <col min="7410" max="7410" width="12.85546875" style="6" customWidth="1"/>
    <col min="7411" max="7411" width="15.7109375" style="6" customWidth="1"/>
    <col min="7412" max="7412" width="22.85546875" style="6" customWidth="1"/>
    <col min="7413" max="7413" width="18.42578125" style="6" customWidth="1"/>
    <col min="7414" max="7662" width="9.140625" style="6"/>
    <col min="7663" max="7663" width="7.85546875" style="6" customWidth="1"/>
    <col min="7664" max="7664" width="57" style="6" customWidth="1"/>
    <col min="7665" max="7665" width="15.7109375" style="6" customWidth="1"/>
    <col min="7666" max="7666" width="12.85546875" style="6" customWidth="1"/>
    <col min="7667" max="7667" width="15.7109375" style="6" customWidth="1"/>
    <col min="7668" max="7668" width="22.85546875" style="6" customWidth="1"/>
    <col min="7669" max="7669" width="18.42578125" style="6" customWidth="1"/>
    <col min="7670" max="7918" width="9.140625" style="6"/>
    <col min="7919" max="7919" width="7.85546875" style="6" customWidth="1"/>
    <col min="7920" max="7920" width="57" style="6" customWidth="1"/>
    <col min="7921" max="7921" width="15.7109375" style="6" customWidth="1"/>
    <col min="7922" max="7922" width="12.85546875" style="6" customWidth="1"/>
    <col min="7923" max="7923" width="15.7109375" style="6" customWidth="1"/>
    <col min="7924" max="7924" width="22.85546875" style="6" customWidth="1"/>
    <col min="7925" max="7925" width="18.42578125" style="6" customWidth="1"/>
    <col min="7926" max="8174" width="9.140625" style="6"/>
    <col min="8175" max="8175" width="7.85546875" style="6" customWidth="1"/>
    <col min="8176" max="8176" width="57" style="6" customWidth="1"/>
    <col min="8177" max="8177" width="15.7109375" style="6" customWidth="1"/>
    <col min="8178" max="8178" width="12.85546875" style="6" customWidth="1"/>
    <col min="8179" max="8179" width="15.7109375" style="6" customWidth="1"/>
    <col min="8180" max="8180" width="22.85546875" style="6" customWidth="1"/>
    <col min="8181" max="8181" width="18.42578125" style="6" customWidth="1"/>
    <col min="8182" max="8430" width="9.140625" style="6"/>
    <col min="8431" max="8431" width="7.85546875" style="6" customWidth="1"/>
    <col min="8432" max="8432" width="57" style="6" customWidth="1"/>
    <col min="8433" max="8433" width="15.7109375" style="6" customWidth="1"/>
    <col min="8434" max="8434" width="12.85546875" style="6" customWidth="1"/>
    <col min="8435" max="8435" width="15.7109375" style="6" customWidth="1"/>
    <col min="8436" max="8436" width="22.85546875" style="6" customWidth="1"/>
    <col min="8437" max="8437" width="18.42578125" style="6" customWidth="1"/>
    <col min="8438" max="8686" width="9.140625" style="6"/>
    <col min="8687" max="8687" width="7.85546875" style="6" customWidth="1"/>
    <col min="8688" max="8688" width="57" style="6" customWidth="1"/>
    <col min="8689" max="8689" width="15.7109375" style="6" customWidth="1"/>
    <col min="8690" max="8690" width="12.85546875" style="6" customWidth="1"/>
    <col min="8691" max="8691" width="15.7109375" style="6" customWidth="1"/>
    <col min="8692" max="8692" width="22.85546875" style="6" customWidth="1"/>
    <col min="8693" max="8693" width="18.42578125" style="6" customWidth="1"/>
    <col min="8694" max="8942" width="9.140625" style="6"/>
    <col min="8943" max="8943" width="7.85546875" style="6" customWidth="1"/>
    <col min="8944" max="8944" width="57" style="6" customWidth="1"/>
    <col min="8945" max="8945" width="15.7109375" style="6" customWidth="1"/>
    <col min="8946" max="8946" width="12.85546875" style="6" customWidth="1"/>
    <col min="8947" max="8947" width="15.7109375" style="6" customWidth="1"/>
    <col min="8948" max="8948" width="22.85546875" style="6" customWidth="1"/>
    <col min="8949" max="8949" width="18.42578125" style="6" customWidth="1"/>
    <col min="8950" max="9198" width="9.140625" style="6"/>
    <col min="9199" max="9199" width="7.85546875" style="6" customWidth="1"/>
    <col min="9200" max="9200" width="57" style="6" customWidth="1"/>
    <col min="9201" max="9201" width="15.7109375" style="6" customWidth="1"/>
    <col min="9202" max="9202" width="12.85546875" style="6" customWidth="1"/>
    <col min="9203" max="9203" width="15.7109375" style="6" customWidth="1"/>
    <col min="9204" max="9204" width="22.85546875" style="6" customWidth="1"/>
    <col min="9205" max="9205" width="18.42578125" style="6" customWidth="1"/>
    <col min="9206" max="9454" width="9.140625" style="6"/>
    <col min="9455" max="9455" width="7.85546875" style="6" customWidth="1"/>
    <col min="9456" max="9456" width="57" style="6" customWidth="1"/>
    <col min="9457" max="9457" width="15.7109375" style="6" customWidth="1"/>
    <col min="9458" max="9458" width="12.85546875" style="6" customWidth="1"/>
    <col min="9459" max="9459" width="15.7109375" style="6" customWidth="1"/>
    <col min="9460" max="9460" width="22.85546875" style="6" customWidth="1"/>
    <col min="9461" max="9461" width="18.42578125" style="6" customWidth="1"/>
    <col min="9462" max="9710" width="9.140625" style="6"/>
    <col min="9711" max="9711" width="7.85546875" style="6" customWidth="1"/>
    <col min="9712" max="9712" width="57" style="6" customWidth="1"/>
    <col min="9713" max="9713" width="15.7109375" style="6" customWidth="1"/>
    <col min="9714" max="9714" width="12.85546875" style="6" customWidth="1"/>
    <col min="9715" max="9715" width="15.7109375" style="6" customWidth="1"/>
    <col min="9716" max="9716" width="22.85546875" style="6" customWidth="1"/>
    <col min="9717" max="9717" width="18.42578125" style="6" customWidth="1"/>
    <col min="9718" max="9966" width="9.140625" style="6"/>
    <col min="9967" max="9967" width="7.85546875" style="6" customWidth="1"/>
    <col min="9968" max="9968" width="57" style="6" customWidth="1"/>
    <col min="9969" max="9969" width="15.7109375" style="6" customWidth="1"/>
    <col min="9970" max="9970" width="12.85546875" style="6" customWidth="1"/>
    <col min="9971" max="9971" width="15.7109375" style="6" customWidth="1"/>
    <col min="9972" max="9972" width="22.85546875" style="6" customWidth="1"/>
    <col min="9973" max="9973" width="18.42578125" style="6" customWidth="1"/>
    <col min="9974" max="10222" width="9.140625" style="6"/>
    <col min="10223" max="10223" width="7.85546875" style="6" customWidth="1"/>
    <col min="10224" max="10224" width="57" style="6" customWidth="1"/>
    <col min="10225" max="10225" width="15.7109375" style="6" customWidth="1"/>
    <col min="10226" max="10226" width="12.85546875" style="6" customWidth="1"/>
    <col min="10227" max="10227" width="15.7109375" style="6" customWidth="1"/>
    <col min="10228" max="10228" width="22.85546875" style="6" customWidth="1"/>
    <col min="10229" max="10229" width="18.42578125" style="6" customWidth="1"/>
    <col min="10230" max="10478" width="9.140625" style="6"/>
    <col min="10479" max="10479" width="7.85546875" style="6" customWidth="1"/>
    <col min="10480" max="10480" width="57" style="6" customWidth="1"/>
    <col min="10481" max="10481" width="15.7109375" style="6" customWidth="1"/>
    <col min="10482" max="10482" width="12.85546875" style="6" customWidth="1"/>
    <col min="10483" max="10483" width="15.7109375" style="6" customWidth="1"/>
    <col min="10484" max="10484" width="22.85546875" style="6" customWidth="1"/>
    <col min="10485" max="10485" width="18.42578125" style="6" customWidth="1"/>
    <col min="10486" max="10734" width="9.140625" style="6"/>
    <col min="10735" max="10735" width="7.85546875" style="6" customWidth="1"/>
    <col min="10736" max="10736" width="57" style="6" customWidth="1"/>
    <col min="10737" max="10737" width="15.7109375" style="6" customWidth="1"/>
    <col min="10738" max="10738" width="12.85546875" style="6" customWidth="1"/>
    <col min="10739" max="10739" width="15.7109375" style="6" customWidth="1"/>
    <col min="10740" max="10740" width="22.85546875" style="6" customWidth="1"/>
    <col min="10741" max="10741" width="18.42578125" style="6" customWidth="1"/>
    <col min="10742" max="10990" width="9.140625" style="6"/>
    <col min="10991" max="10991" width="7.85546875" style="6" customWidth="1"/>
    <col min="10992" max="10992" width="57" style="6" customWidth="1"/>
    <col min="10993" max="10993" width="15.7109375" style="6" customWidth="1"/>
    <col min="10994" max="10994" width="12.85546875" style="6" customWidth="1"/>
    <col min="10995" max="10995" width="15.7109375" style="6" customWidth="1"/>
    <col min="10996" max="10996" width="22.85546875" style="6" customWidth="1"/>
    <col min="10997" max="10997" width="18.42578125" style="6" customWidth="1"/>
    <col min="10998" max="11246" width="9.140625" style="6"/>
    <col min="11247" max="11247" width="7.85546875" style="6" customWidth="1"/>
    <col min="11248" max="11248" width="57" style="6" customWidth="1"/>
    <col min="11249" max="11249" width="15.7109375" style="6" customWidth="1"/>
    <col min="11250" max="11250" width="12.85546875" style="6" customWidth="1"/>
    <col min="11251" max="11251" width="15.7109375" style="6" customWidth="1"/>
    <col min="11252" max="11252" width="22.85546875" style="6" customWidth="1"/>
    <col min="11253" max="11253" width="18.42578125" style="6" customWidth="1"/>
    <col min="11254" max="11502" width="9.140625" style="6"/>
    <col min="11503" max="11503" width="7.85546875" style="6" customWidth="1"/>
    <col min="11504" max="11504" width="57" style="6" customWidth="1"/>
    <col min="11505" max="11505" width="15.7109375" style="6" customWidth="1"/>
    <col min="11506" max="11506" width="12.85546875" style="6" customWidth="1"/>
    <col min="11507" max="11507" width="15.7109375" style="6" customWidth="1"/>
    <col min="11508" max="11508" width="22.85546875" style="6" customWidth="1"/>
    <col min="11509" max="11509" width="18.42578125" style="6" customWidth="1"/>
    <col min="11510" max="11758" width="9.140625" style="6"/>
    <col min="11759" max="11759" width="7.85546875" style="6" customWidth="1"/>
    <col min="11760" max="11760" width="57" style="6" customWidth="1"/>
    <col min="11761" max="11761" width="15.7109375" style="6" customWidth="1"/>
    <col min="11762" max="11762" width="12.85546875" style="6" customWidth="1"/>
    <col min="11763" max="11763" width="15.7109375" style="6" customWidth="1"/>
    <col min="11764" max="11764" width="22.85546875" style="6" customWidth="1"/>
    <col min="11765" max="11765" width="18.42578125" style="6" customWidth="1"/>
    <col min="11766" max="12014" width="9.140625" style="6"/>
    <col min="12015" max="12015" width="7.85546875" style="6" customWidth="1"/>
    <col min="12016" max="12016" width="57" style="6" customWidth="1"/>
    <col min="12017" max="12017" width="15.7109375" style="6" customWidth="1"/>
    <col min="12018" max="12018" width="12.85546875" style="6" customWidth="1"/>
    <col min="12019" max="12019" width="15.7109375" style="6" customWidth="1"/>
    <col min="12020" max="12020" width="22.85546875" style="6" customWidth="1"/>
    <col min="12021" max="12021" width="18.42578125" style="6" customWidth="1"/>
    <col min="12022" max="12270" width="9.140625" style="6"/>
    <col min="12271" max="12271" width="7.85546875" style="6" customWidth="1"/>
    <col min="12272" max="12272" width="57" style="6" customWidth="1"/>
    <col min="12273" max="12273" width="15.7109375" style="6" customWidth="1"/>
    <col min="12274" max="12274" width="12.85546875" style="6" customWidth="1"/>
    <col min="12275" max="12275" width="15.7109375" style="6" customWidth="1"/>
    <col min="12276" max="12276" width="22.85546875" style="6" customWidth="1"/>
    <col min="12277" max="12277" width="18.42578125" style="6" customWidth="1"/>
    <col min="12278" max="12526" width="9.140625" style="6"/>
    <col min="12527" max="12527" width="7.85546875" style="6" customWidth="1"/>
    <col min="12528" max="12528" width="57" style="6" customWidth="1"/>
    <col min="12529" max="12529" width="15.7109375" style="6" customWidth="1"/>
    <col min="12530" max="12530" width="12.85546875" style="6" customWidth="1"/>
    <col min="12531" max="12531" width="15.7109375" style="6" customWidth="1"/>
    <col min="12532" max="12532" width="22.85546875" style="6" customWidth="1"/>
    <col min="12533" max="12533" width="18.42578125" style="6" customWidth="1"/>
    <col min="12534" max="12782" width="9.140625" style="6"/>
    <col min="12783" max="12783" width="7.85546875" style="6" customWidth="1"/>
    <col min="12784" max="12784" width="57" style="6" customWidth="1"/>
    <col min="12785" max="12785" width="15.7109375" style="6" customWidth="1"/>
    <col min="12786" max="12786" width="12.85546875" style="6" customWidth="1"/>
    <col min="12787" max="12787" width="15.7109375" style="6" customWidth="1"/>
    <col min="12788" max="12788" width="22.85546875" style="6" customWidth="1"/>
    <col min="12789" max="12789" width="18.42578125" style="6" customWidth="1"/>
    <col min="12790" max="13038" width="9.140625" style="6"/>
    <col min="13039" max="13039" width="7.85546875" style="6" customWidth="1"/>
    <col min="13040" max="13040" width="57" style="6" customWidth="1"/>
    <col min="13041" max="13041" width="15.7109375" style="6" customWidth="1"/>
    <col min="13042" max="13042" width="12.85546875" style="6" customWidth="1"/>
    <col min="13043" max="13043" width="15.7109375" style="6" customWidth="1"/>
    <col min="13044" max="13044" width="22.85546875" style="6" customWidth="1"/>
    <col min="13045" max="13045" width="18.42578125" style="6" customWidth="1"/>
    <col min="13046" max="13294" width="9.140625" style="6"/>
    <col min="13295" max="13295" width="7.85546875" style="6" customWidth="1"/>
    <col min="13296" max="13296" width="57" style="6" customWidth="1"/>
    <col min="13297" max="13297" width="15.7109375" style="6" customWidth="1"/>
    <col min="13298" max="13298" width="12.85546875" style="6" customWidth="1"/>
    <col min="13299" max="13299" width="15.7109375" style="6" customWidth="1"/>
    <col min="13300" max="13300" width="22.85546875" style="6" customWidth="1"/>
    <col min="13301" max="13301" width="18.42578125" style="6" customWidth="1"/>
    <col min="13302" max="13550" width="9.140625" style="6"/>
    <col min="13551" max="13551" width="7.85546875" style="6" customWidth="1"/>
    <col min="13552" max="13552" width="57" style="6" customWidth="1"/>
    <col min="13553" max="13553" width="15.7109375" style="6" customWidth="1"/>
    <col min="13554" max="13554" width="12.85546875" style="6" customWidth="1"/>
    <col min="13555" max="13555" width="15.7109375" style="6" customWidth="1"/>
    <col min="13556" max="13556" width="22.85546875" style="6" customWidth="1"/>
    <col min="13557" max="13557" width="18.42578125" style="6" customWidth="1"/>
    <col min="13558" max="13806" width="9.140625" style="6"/>
    <col min="13807" max="13807" width="7.85546875" style="6" customWidth="1"/>
    <col min="13808" max="13808" width="57" style="6" customWidth="1"/>
    <col min="13809" max="13809" width="15.7109375" style="6" customWidth="1"/>
    <col min="13810" max="13810" width="12.85546875" style="6" customWidth="1"/>
    <col min="13811" max="13811" width="15.7109375" style="6" customWidth="1"/>
    <col min="13812" max="13812" width="22.85546875" style="6" customWidth="1"/>
    <col min="13813" max="13813" width="18.42578125" style="6" customWidth="1"/>
    <col min="13814" max="14062" width="9.140625" style="6"/>
    <col min="14063" max="14063" width="7.85546875" style="6" customWidth="1"/>
    <col min="14064" max="14064" width="57" style="6" customWidth="1"/>
    <col min="14065" max="14065" width="15.7109375" style="6" customWidth="1"/>
    <col min="14066" max="14066" width="12.85546875" style="6" customWidth="1"/>
    <col min="14067" max="14067" width="15.7109375" style="6" customWidth="1"/>
    <col min="14068" max="14068" width="22.85546875" style="6" customWidth="1"/>
    <col min="14069" max="14069" width="18.42578125" style="6" customWidth="1"/>
    <col min="14070" max="14318" width="9.140625" style="6"/>
    <col min="14319" max="14319" width="7.85546875" style="6" customWidth="1"/>
    <col min="14320" max="14320" width="57" style="6" customWidth="1"/>
    <col min="14321" max="14321" width="15.7109375" style="6" customWidth="1"/>
    <col min="14322" max="14322" width="12.85546875" style="6" customWidth="1"/>
    <col min="14323" max="14323" width="15.7109375" style="6" customWidth="1"/>
    <col min="14324" max="14324" width="22.85546875" style="6" customWidth="1"/>
    <col min="14325" max="14325" width="18.42578125" style="6" customWidth="1"/>
    <col min="14326" max="14574" width="9.140625" style="6"/>
    <col min="14575" max="14575" width="7.85546875" style="6" customWidth="1"/>
    <col min="14576" max="14576" width="57" style="6" customWidth="1"/>
    <col min="14577" max="14577" width="15.7109375" style="6" customWidth="1"/>
    <col min="14578" max="14578" width="12.85546875" style="6" customWidth="1"/>
    <col min="14579" max="14579" width="15.7109375" style="6" customWidth="1"/>
    <col min="14580" max="14580" width="22.85546875" style="6" customWidth="1"/>
    <col min="14581" max="14581" width="18.42578125" style="6" customWidth="1"/>
    <col min="14582" max="14830" width="9.140625" style="6"/>
    <col min="14831" max="14831" width="7.85546875" style="6" customWidth="1"/>
    <col min="14832" max="14832" width="57" style="6" customWidth="1"/>
    <col min="14833" max="14833" width="15.7109375" style="6" customWidth="1"/>
    <col min="14834" max="14834" width="12.85546875" style="6" customWidth="1"/>
    <col min="14835" max="14835" width="15.7109375" style="6" customWidth="1"/>
    <col min="14836" max="14836" width="22.85546875" style="6" customWidth="1"/>
    <col min="14837" max="14837" width="18.42578125" style="6" customWidth="1"/>
    <col min="14838" max="15086" width="9.140625" style="6"/>
    <col min="15087" max="15087" width="7.85546875" style="6" customWidth="1"/>
    <col min="15088" max="15088" width="57" style="6" customWidth="1"/>
    <col min="15089" max="15089" width="15.7109375" style="6" customWidth="1"/>
    <col min="15090" max="15090" width="12.85546875" style="6" customWidth="1"/>
    <col min="15091" max="15091" width="15.7109375" style="6" customWidth="1"/>
    <col min="15092" max="15092" width="22.85546875" style="6" customWidth="1"/>
    <col min="15093" max="15093" width="18.42578125" style="6" customWidth="1"/>
    <col min="15094" max="15342" width="9.140625" style="6"/>
    <col min="15343" max="15343" width="7.85546875" style="6" customWidth="1"/>
    <col min="15344" max="15344" width="57" style="6" customWidth="1"/>
    <col min="15345" max="15345" width="15.7109375" style="6" customWidth="1"/>
    <col min="15346" max="15346" width="12.85546875" style="6" customWidth="1"/>
    <col min="15347" max="15347" width="15.7109375" style="6" customWidth="1"/>
    <col min="15348" max="15348" width="22.85546875" style="6" customWidth="1"/>
    <col min="15349" max="15349" width="18.42578125" style="6" customWidth="1"/>
    <col min="15350" max="15598" width="9.140625" style="6"/>
    <col min="15599" max="15599" width="7.85546875" style="6" customWidth="1"/>
    <col min="15600" max="15600" width="57" style="6" customWidth="1"/>
    <col min="15601" max="15601" width="15.7109375" style="6" customWidth="1"/>
    <col min="15602" max="15602" width="12.85546875" style="6" customWidth="1"/>
    <col min="15603" max="15603" width="15.7109375" style="6" customWidth="1"/>
    <col min="15604" max="15604" width="22.85546875" style="6" customWidth="1"/>
    <col min="15605" max="15605" width="18.42578125" style="6" customWidth="1"/>
    <col min="15606" max="15854" width="9.140625" style="6"/>
    <col min="15855" max="15855" width="7.85546875" style="6" customWidth="1"/>
    <col min="15856" max="15856" width="57" style="6" customWidth="1"/>
    <col min="15857" max="15857" width="15.7109375" style="6" customWidth="1"/>
    <col min="15858" max="15858" width="12.85546875" style="6" customWidth="1"/>
    <col min="15859" max="15859" width="15.7109375" style="6" customWidth="1"/>
    <col min="15860" max="15860" width="22.85546875" style="6" customWidth="1"/>
    <col min="15861" max="15861" width="18.42578125" style="6" customWidth="1"/>
    <col min="15862" max="16110" width="9.140625" style="6"/>
    <col min="16111" max="16111" width="7.85546875" style="6" customWidth="1"/>
    <col min="16112" max="16112" width="57" style="6" customWidth="1"/>
    <col min="16113" max="16113" width="15.7109375" style="6" customWidth="1"/>
    <col min="16114" max="16114" width="12.85546875" style="6" customWidth="1"/>
    <col min="16115" max="16115" width="15.7109375" style="6" customWidth="1"/>
    <col min="16116" max="16116" width="22.85546875" style="6" customWidth="1"/>
    <col min="16117" max="16117" width="18.42578125" style="6" customWidth="1"/>
    <col min="16118" max="16384" width="9.140625" style="6"/>
  </cols>
  <sheetData>
    <row r="1" spans="1:27" ht="15.75">
      <c r="B1" s="26" t="s">
        <v>0</v>
      </c>
      <c r="C1" s="26"/>
      <c r="D1" s="26"/>
      <c r="E1" s="26"/>
      <c r="F1" s="26"/>
    </row>
    <row r="2" spans="1:27" ht="18.75" customHeight="1">
      <c r="A2" s="27" t="s">
        <v>1</v>
      </c>
      <c r="B2" s="27"/>
      <c r="C2" s="27"/>
      <c r="D2" s="27"/>
      <c r="E2" s="27"/>
      <c r="F2" s="27"/>
    </row>
    <row r="3" spans="1:27" ht="18" customHeight="1">
      <c r="A3" s="22" t="s">
        <v>2</v>
      </c>
      <c r="B3" s="22"/>
      <c r="C3" s="22"/>
      <c r="D3" s="22"/>
      <c r="E3" s="22"/>
      <c r="F3" s="22"/>
    </row>
    <row r="4" spans="1:27" ht="18" customHeight="1">
      <c r="A4" s="22" t="s">
        <v>3</v>
      </c>
      <c r="B4" s="22"/>
      <c r="C4" s="22"/>
      <c r="D4" s="22"/>
      <c r="E4" s="22"/>
      <c r="F4" s="22"/>
    </row>
    <row r="5" spans="1:27" ht="18">
      <c r="A5" s="3"/>
      <c r="B5" s="4"/>
      <c r="C5" s="3"/>
      <c r="E5" s="3"/>
    </row>
    <row r="6" spans="1:27" ht="28.5" customHeight="1">
      <c r="A6" s="7"/>
      <c r="B6" s="8"/>
      <c r="C6" s="9"/>
      <c r="D6" s="10"/>
      <c r="E6" s="28" t="s">
        <v>4</v>
      </c>
      <c r="F6" s="29"/>
    </row>
    <row r="7" spans="1:27" ht="91.5" customHeight="1">
      <c r="A7" s="11" t="s">
        <v>5</v>
      </c>
      <c r="B7" s="12" t="s">
        <v>6</v>
      </c>
      <c r="C7" s="13" t="s">
        <v>7</v>
      </c>
      <c r="D7" s="14" t="s">
        <v>8</v>
      </c>
      <c r="E7" s="15" t="s">
        <v>9</v>
      </c>
      <c r="F7" s="15" t="s">
        <v>159</v>
      </c>
    </row>
    <row r="8" spans="1:27" ht="40.5" customHeight="1">
      <c r="A8" s="23" t="s">
        <v>10</v>
      </c>
      <c r="B8" s="24"/>
      <c r="C8" s="24"/>
      <c r="D8" s="24"/>
      <c r="E8" s="24"/>
      <c r="F8" s="25"/>
    </row>
    <row r="9" spans="1:27" s="2" customFormat="1" ht="18" customHeight="1">
      <c r="A9" s="16">
        <v>1</v>
      </c>
      <c r="B9" s="17" t="s">
        <v>11</v>
      </c>
      <c r="C9" s="16" t="s">
        <v>12</v>
      </c>
      <c r="D9" s="18">
        <v>39.276499999999999</v>
      </c>
      <c r="E9" s="19">
        <v>0</v>
      </c>
      <c r="F9" s="16">
        <v>90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2" customFormat="1" ht="18" customHeight="1">
      <c r="A10" s="16">
        <f>A9+1</f>
        <v>2</v>
      </c>
      <c r="B10" s="17" t="s">
        <v>13</v>
      </c>
      <c r="C10" s="16" t="s">
        <v>12</v>
      </c>
      <c r="D10" s="18">
        <v>4.3550000000000004</v>
      </c>
      <c r="E10" s="19">
        <v>0</v>
      </c>
      <c r="F10" s="16">
        <v>10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2" customFormat="1" ht="18" customHeight="1">
      <c r="A11" s="16">
        <f t="shared" ref="A11:A74" si="0">A10+1</f>
        <v>3</v>
      </c>
      <c r="B11" s="17" t="s">
        <v>14</v>
      </c>
      <c r="C11" s="16" t="s">
        <v>15</v>
      </c>
      <c r="D11" s="18">
        <v>11.449</v>
      </c>
      <c r="E11" s="19">
        <v>0</v>
      </c>
      <c r="F11" s="16">
        <v>53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s="2" customFormat="1" ht="18" customHeight="1">
      <c r="A12" s="16">
        <f t="shared" si="0"/>
        <v>4</v>
      </c>
      <c r="B12" s="17" t="s">
        <v>16</v>
      </c>
      <c r="C12" s="16" t="s">
        <v>12</v>
      </c>
      <c r="D12" s="18">
        <v>31.396999999999998</v>
      </c>
      <c r="E12" s="19">
        <v>0</v>
      </c>
      <c r="F12" s="16">
        <v>29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2" customFormat="1" ht="18" customHeight="1">
      <c r="A13" s="16">
        <f t="shared" si="0"/>
        <v>5</v>
      </c>
      <c r="B13" s="17" t="s">
        <v>17</v>
      </c>
      <c r="C13" s="16" t="s">
        <v>18</v>
      </c>
      <c r="D13" s="18">
        <v>0.2782</v>
      </c>
      <c r="E13" s="19">
        <v>0</v>
      </c>
      <c r="F13" s="16">
        <v>100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2" customFormat="1" ht="18" customHeight="1">
      <c r="A14" s="16">
        <f t="shared" si="0"/>
        <v>6</v>
      </c>
      <c r="B14" s="17" t="s">
        <v>19</v>
      </c>
      <c r="C14" s="16" t="s">
        <v>18</v>
      </c>
      <c r="D14" s="18">
        <f>0.3085</f>
        <v>0.3085</v>
      </c>
      <c r="E14" s="19">
        <v>3000</v>
      </c>
      <c r="F14" s="16">
        <v>2883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2" customFormat="1" ht="18" customHeight="1">
      <c r="A15" s="16">
        <f t="shared" si="0"/>
        <v>7</v>
      </c>
      <c r="B15" s="17" t="s">
        <v>20</v>
      </c>
      <c r="C15" s="16" t="s">
        <v>12</v>
      </c>
      <c r="D15" s="18">
        <v>6.8665000000000003</v>
      </c>
      <c r="E15" s="19">
        <v>0</v>
      </c>
      <c r="F15" s="16">
        <v>60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2" customFormat="1" ht="18" customHeight="1">
      <c r="A16" s="16">
        <f t="shared" si="0"/>
        <v>8</v>
      </c>
      <c r="B16" s="17" t="s">
        <v>21</v>
      </c>
      <c r="C16" s="16" t="s">
        <v>12</v>
      </c>
      <c r="D16" s="18">
        <v>15.782</v>
      </c>
      <c r="E16" s="19">
        <v>0</v>
      </c>
      <c r="F16" s="16">
        <v>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2" customFormat="1" ht="18" customHeight="1">
      <c r="A17" s="16">
        <f t="shared" si="0"/>
        <v>9</v>
      </c>
      <c r="B17" s="17" t="s">
        <v>22</v>
      </c>
      <c r="C17" s="16" t="s">
        <v>23</v>
      </c>
      <c r="D17" s="18">
        <v>73.0167</v>
      </c>
      <c r="E17" s="19">
        <v>0</v>
      </c>
      <c r="F17" s="16">
        <v>46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s="2" customFormat="1" ht="18" customHeight="1">
      <c r="A18" s="16">
        <f t="shared" si="0"/>
        <v>10</v>
      </c>
      <c r="B18" s="17" t="s">
        <v>24</v>
      </c>
      <c r="C18" s="16" t="s">
        <v>23</v>
      </c>
      <c r="D18" s="18">
        <v>3.0602999999999998</v>
      </c>
      <c r="E18" s="19">
        <v>0</v>
      </c>
      <c r="F18" s="16">
        <v>19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s="2" customFormat="1" ht="18" customHeight="1">
      <c r="A19" s="16"/>
      <c r="B19" s="17" t="s">
        <v>25</v>
      </c>
      <c r="C19" s="16" t="s">
        <v>23</v>
      </c>
      <c r="D19" s="18">
        <f>4417/100</f>
        <v>44.17</v>
      </c>
      <c r="E19" s="19">
        <v>100</v>
      </c>
      <c r="F19" s="16">
        <v>100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8" customHeight="1">
      <c r="A20" s="16">
        <f>A18+1</f>
        <v>11</v>
      </c>
      <c r="B20" s="17" t="s">
        <v>26</v>
      </c>
      <c r="C20" s="16" t="s">
        <v>12</v>
      </c>
      <c r="D20" s="18">
        <v>2.1453000000000002</v>
      </c>
      <c r="E20" s="19">
        <v>0</v>
      </c>
      <c r="F20" s="16">
        <v>65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2" customFormat="1" ht="18" customHeight="1">
      <c r="A21" s="16">
        <f t="shared" si="0"/>
        <v>12</v>
      </c>
      <c r="B21" s="17" t="s">
        <v>26</v>
      </c>
      <c r="C21" s="16" t="s">
        <v>12</v>
      </c>
      <c r="D21" s="18">
        <v>2.1185</v>
      </c>
      <c r="E21" s="19">
        <v>0</v>
      </c>
      <c r="F21" s="16">
        <v>135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2" customFormat="1" ht="18" customHeight="1">
      <c r="A22" s="16">
        <f t="shared" si="0"/>
        <v>13</v>
      </c>
      <c r="B22" s="17" t="s">
        <v>26</v>
      </c>
      <c r="C22" s="16" t="s">
        <v>12</v>
      </c>
      <c r="D22" s="18">
        <v>2.31975</v>
      </c>
      <c r="E22" s="19">
        <v>40</v>
      </c>
      <c r="F22" s="16">
        <v>40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2" customFormat="1" ht="18" customHeight="1">
      <c r="A23" s="16">
        <f t="shared" si="0"/>
        <v>14</v>
      </c>
      <c r="B23" s="17" t="s">
        <v>27</v>
      </c>
      <c r="C23" s="16" t="s">
        <v>12</v>
      </c>
      <c r="D23" s="18">
        <v>7.1020000000000003</v>
      </c>
      <c r="E23" s="19">
        <v>25</v>
      </c>
      <c r="F23" s="16">
        <v>11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s="2" customFormat="1" ht="18" customHeight="1">
      <c r="A24" s="16">
        <f t="shared" si="0"/>
        <v>15</v>
      </c>
      <c r="B24" s="17" t="s">
        <v>28</v>
      </c>
      <c r="C24" s="16" t="s">
        <v>12</v>
      </c>
      <c r="D24" s="18">
        <v>1.539733</v>
      </c>
      <c r="E24" s="19">
        <v>300</v>
      </c>
      <c r="F24" s="16">
        <v>290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s="2" customFormat="1" ht="18" customHeight="1">
      <c r="A25" s="16">
        <f t="shared" si="0"/>
        <v>16</v>
      </c>
      <c r="B25" s="17" t="s">
        <v>29</v>
      </c>
      <c r="C25" s="16" t="s">
        <v>12</v>
      </c>
      <c r="D25" s="18">
        <v>3.3738000000000001</v>
      </c>
      <c r="E25" s="19">
        <v>0</v>
      </c>
      <c r="F25" s="16">
        <v>66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s="2" customFormat="1" ht="18" customHeight="1">
      <c r="A26" s="16">
        <f t="shared" si="0"/>
        <v>17</v>
      </c>
      <c r="B26" s="17" t="s">
        <v>30</v>
      </c>
      <c r="C26" s="16" t="s">
        <v>23</v>
      </c>
      <c r="D26" s="18">
        <v>16.491</v>
      </c>
      <c r="E26" s="19">
        <v>0</v>
      </c>
      <c r="F26" s="16">
        <v>20</v>
      </c>
    </row>
    <row r="27" spans="1:27" s="2" customFormat="1" ht="18" customHeight="1">
      <c r="A27" s="16">
        <f t="shared" si="0"/>
        <v>18</v>
      </c>
      <c r="B27" s="17" t="s">
        <v>31</v>
      </c>
      <c r="C27" s="16" t="s">
        <v>32</v>
      </c>
      <c r="D27" s="18">
        <v>9.3839000000000006</v>
      </c>
      <c r="E27" s="19">
        <v>100</v>
      </c>
      <c r="F27" s="16">
        <v>34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2" customFormat="1" ht="18" customHeight="1">
      <c r="A28" s="16">
        <f t="shared" si="0"/>
        <v>19</v>
      </c>
      <c r="B28" s="17" t="s">
        <v>33</v>
      </c>
      <c r="C28" s="16" t="s">
        <v>32</v>
      </c>
      <c r="D28" s="18">
        <v>6.0561999999999996</v>
      </c>
      <c r="E28" s="19">
        <v>100</v>
      </c>
      <c r="F28" s="16">
        <v>60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2" customFormat="1" ht="18" customHeight="1">
      <c r="A29" s="16">
        <f t="shared" si="0"/>
        <v>20</v>
      </c>
      <c r="B29" s="17" t="s">
        <v>34</v>
      </c>
      <c r="C29" s="16" t="s">
        <v>32</v>
      </c>
      <c r="D29" s="18">
        <v>13.011200000000001</v>
      </c>
      <c r="E29" s="19">
        <v>100</v>
      </c>
      <c r="F29" s="16">
        <v>50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s="2" customFormat="1" ht="18" customHeight="1">
      <c r="A30" s="16">
        <f t="shared" si="0"/>
        <v>21</v>
      </c>
      <c r="B30" s="17" t="s">
        <v>35</v>
      </c>
      <c r="C30" s="16" t="s">
        <v>32</v>
      </c>
      <c r="D30" s="18">
        <v>2.8140000000000001</v>
      </c>
      <c r="E30" s="19">
        <v>100</v>
      </c>
      <c r="F30" s="16">
        <v>50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s="2" customFormat="1" ht="18" customHeight="1">
      <c r="A31" s="16">
        <f t="shared" si="0"/>
        <v>22</v>
      </c>
      <c r="B31" s="17" t="s">
        <v>36</v>
      </c>
      <c r="C31" s="16" t="s">
        <v>23</v>
      </c>
      <c r="D31" s="18">
        <v>185.005</v>
      </c>
      <c r="E31" s="19">
        <v>0</v>
      </c>
      <c r="F31" s="16">
        <v>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s="2" customFormat="1" ht="18" customHeight="1">
      <c r="A32" s="16">
        <f t="shared" si="0"/>
        <v>23</v>
      </c>
      <c r="B32" s="17" t="s">
        <v>37</v>
      </c>
      <c r="C32" s="16" t="s">
        <v>18</v>
      </c>
      <c r="D32" s="18">
        <v>0.46970000000000001</v>
      </c>
      <c r="E32" s="19">
        <v>0</v>
      </c>
      <c r="F32" s="16">
        <v>40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2" customFormat="1" ht="18" customHeight="1">
      <c r="A33" s="16">
        <f t="shared" si="0"/>
        <v>24</v>
      </c>
      <c r="B33" s="17" t="s">
        <v>38</v>
      </c>
      <c r="C33" s="16" t="s">
        <v>32</v>
      </c>
      <c r="D33" s="18">
        <v>5.99</v>
      </c>
      <c r="E33" s="19">
        <v>100</v>
      </c>
      <c r="F33" s="16">
        <v>90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2" customFormat="1" ht="18" customHeight="1">
      <c r="A34" s="16">
        <f t="shared" si="0"/>
        <v>25</v>
      </c>
      <c r="B34" s="17" t="s">
        <v>38</v>
      </c>
      <c r="C34" s="16" t="s">
        <v>32</v>
      </c>
      <c r="D34" s="18">
        <f>401.25/50</f>
        <v>8.0250000000000004</v>
      </c>
      <c r="E34" s="19">
        <v>0</v>
      </c>
      <c r="F34" s="16">
        <v>50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2" customFormat="1" ht="18" customHeight="1">
      <c r="A35" s="16">
        <f t="shared" si="0"/>
        <v>26</v>
      </c>
      <c r="B35" s="17" t="s">
        <v>39</v>
      </c>
      <c r="C35" s="16" t="s">
        <v>18</v>
      </c>
      <c r="D35" s="18">
        <v>0.28899999999999998</v>
      </c>
      <c r="E35" s="19">
        <v>0</v>
      </c>
      <c r="F35" s="16">
        <v>10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2" customFormat="1" ht="18" customHeight="1">
      <c r="A36" s="16">
        <f t="shared" si="0"/>
        <v>27</v>
      </c>
      <c r="B36" s="17" t="s">
        <v>40</v>
      </c>
      <c r="C36" s="16" t="s">
        <v>18</v>
      </c>
      <c r="D36" s="18">
        <v>3.2170999999999998</v>
      </c>
      <c r="E36" s="19">
        <v>0</v>
      </c>
      <c r="F36" s="16">
        <v>209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s="2" customFormat="1" ht="18" customHeight="1">
      <c r="A37" s="16">
        <f t="shared" si="0"/>
        <v>28</v>
      </c>
      <c r="B37" s="17" t="s">
        <v>41</v>
      </c>
      <c r="C37" s="16" t="s">
        <v>42</v>
      </c>
      <c r="D37" s="18">
        <v>58.85</v>
      </c>
      <c r="E37" s="19">
        <v>0</v>
      </c>
      <c r="F37" s="16">
        <v>21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s="2" customFormat="1" ht="18" customHeight="1">
      <c r="A38" s="16">
        <f t="shared" si="0"/>
        <v>29</v>
      </c>
      <c r="B38" s="17" t="s">
        <v>43</v>
      </c>
      <c r="C38" s="16" t="s">
        <v>12</v>
      </c>
      <c r="D38" s="18">
        <v>23.54</v>
      </c>
      <c r="E38" s="19">
        <v>0</v>
      </c>
      <c r="F38" s="16">
        <v>62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s="2" customFormat="1" ht="18" customHeight="1">
      <c r="A39" s="16">
        <f t="shared" si="0"/>
        <v>30</v>
      </c>
      <c r="B39" s="17" t="s">
        <v>44</v>
      </c>
      <c r="C39" s="16" t="s">
        <v>23</v>
      </c>
      <c r="D39" s="18">
        <v>33.182000000000002</v>
      </c>
      <c r="E39" s="19">
        <v>0</v>
      </c>
      <c r="F39" s="16">
        <v>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s="2" customFormat="1" ht="18" customHeight="1">
      <c r="A40" s="16">
        <f t="shared" si="0"/>
        <v>31</v>
      </c>
      <c r="B40" s="17" t="s">
        <v>44</v>
      </c>
      <c r="C40" s="16" t="s">
        <v>23</v>
      </c>
      <c r="D40" s="18">
        <v>62.38</v>
      </c>
      <c r="E40" s="19">
        <v>0</v>
      </c>
      <c r="F40" s="16">
        <v>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s="2" customFormat="1" ht="18" customHeight="1">
      <c r="A41" s="16">
        <f t="shared" si="0"/>
        <v>32</v>
      </c>
      <c r="B41" s="17" t="s">
        <v>44</v>
      </c>
      <c r="C41" s="16" t="s">
        <v>23</v>
      </c>
      <c r="D41" s="18">
        <f>3092.1/55</f>
        <v>56.22</v>
      </c>
      <c r="E41" s="19">
        <v>55</v>
      </c>
      <c r="F41" s="16">
        <v>43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s="2" customFormat="1" ht="18" customHeight="1">
      <c r="A42" s="16">
        <f t="shared" si="0"/>
        <v>33</v>
      </c>
      <c r="B42" s="17" t="s">
        <v>45</v>
      </c>
      <c r="C42" s="16" t="s">
        <v>23</v>
      </c>
      <c r="D42" s="18">
        <v>59.106999999999999</v>
      </c>
      <c r="E42" s="19">
        <v>0</v>
      </c>
      <c r="F42" s="16">
        <v>7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s="2" customFormat="1" ht="18" customHeight="1">
      <c r="A43" s="16">
        <f t="shared" si="0"/>
        <v>34</v>
      </c>
      <c r="B43" s="17" t="s">
        <v>46</v>
      </c>
      <c r="C43" s="16" t="s">
        <v>23</v>
      </c>
      <c r="D43" s="18">
        <v>73.776399999999995</v>
      </c>
      <c r="E43" s="19">
        <v>0</v>
      </c>
      <c r="F43" s="16">
        <v>42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s="2" customFormat="1" ht="18" customHeight="1">
      <c r="A44" s="16">
        <f t="shared" si="0"/>
        <v>35</v>
      </c>
      <c r="B44" s="17" t="s">
        <v>47</v>
      </c>
      <c r="C44" s="16" t="s">
        <v>23</v>
      </c>
      <c r="D44" s="18">
        <v>12.262130000000001</v>
      </c>
      <c r="E44" s="19">
        <v>0</v>
      </c>
      <c r="F44" s="16">
        <v>105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s="2" customFormat="1" ht="18" customHeight="1">
      <c r="A45" s="16">
        <f t="shared" si="0"/>
        <v>36</v>
      </c>
      <c r="B45" s="17" t="s">
        <v>48</v>
      </c>
      <c r="C45" s="16" t="s">
        <v>12</v>
      </c>
      <c r="D45" s="18">
        <v>3.4283000000000001</v>
      </c>
      <c r="E45" s="19">
        <v>0</v>
      </c>
      <c r="F45" s="16">
        <v>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s="2" customFormat="1" ht="18" customHeight="1">
      <c r="A46" s="16">
        <f t="shared" si="0"/>
        <v>37</v>
      </c>
      <c r="B46" s="17" t="s">
        <v>49</v>
      </c>
      <c r="C46" s="16" t="s">
        <v>12</v>
      </c>
      <c r="D46" s="18">
        <v>4.4725000000000001</v>
      </c>
      <c r="E46" s="19">
        <v>0</v>
      </c>
      <c r="F46" s="16">
        <v>10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s="2" customFormat="1" ht="18" customHeight="1">
      <c r="A47" s="16">
        <f t="shared" si="0"/>
        <v>38</v>
      </c>
      <c r="B47" s="17" t="s">
        <v>50</v>
      </c>
      <c r="C47" s="16" t="s">
        <v>23</v>
      </c>
      <c r="D47" s="18">
        <v>10.45</v>
      </c>
      <c r="E47" s="19">
        <v>491</v>
      </c>
      <c r="F47" s="16">
        <v>486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s="2" customFormat="1" ht="18" customHeight="1">
      <c r="A48" s="16">
        <f t="shared" si="0"/>
        <v>39</v>
      </c>
      <c r="B48" s="17" t="s">
        <v>51</v>
      </c>
      <c r="C48" s="16" t="s">
        <v>12</v>
      </c>
      <c r="D48" s="18">
        <v>1.9174</v>
      </c>
      <c r="E48" s="19">
        <v>0</v>
      </c>
      <c r="F48" s="16">
        <v>73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s="2" customFormat="1" ht="18" customHeight="1">
      <c r="A49" s="16">
        <f t="shared" si="0"/>
        <v>40</v>
      </c>
      <c r="B49" s="17" t="s">
        <v>51</v>
      </c>
      <c r="C49" s="16" t="s">
        <v>12</v>
      </c>
      <c r="D49" s="18">
        <v>2.0099999999999998</v>
      </c>
      <c r="E49" s="19">
        <v>550</v>
      </c>
      <c r="F49" s="16">
        <v>487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s="2" customFormat="1" ht="18" customHeight="1">
      <c r="A50" s="16">
        <f t="shared" si="0"/>
        <v>41</v>
      </c>
      <c r="B50" s="17" t="s">
        <v>52</v>
      </c>
      <c r="C50" s="16" t="s">
        <v>32</v>
      </c>
      <c r="D50" s="18">
        <v>4.8471000000000002</v>
      </c>
      <c r="E50" s="19">
        <v>450</v>
      </c>
      <c r="F50" s="16">
        <v>750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s="2" customFormat="1" ht="18" customHeight="1">
      <c r="A51" s="16">
        <f t="shared" si="0"/>
        <v>42</v>
      </c>
      <c r="B51" s="17" t="s">
        <v>53</v>
      </c>
      <c r="C51" s="16" t="s">
        <v>12</v>
      </c>
      <c r="D51" s="18">
        <v>2.7884000000000002</v>
      </c>
      <c r="E51" s="19">
        <v>175</v>
      </c>
      <c r="F51" s="16">
        <v>175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s="2" customFormat="1" ht="18" customHeight="1">
      <c r="A52" s="16">
        <f t="shared" si="0"/>
        <v>43</v>
      </c>
      <c r="B52" s="17" t="s">
        <v>54</v>
      </c>
      <c r="C52" s="16" t="s">
        <v>12</v>
      </c>
      <c r="D52" s="18">
        <v>1.2155</v>
      </c>
      <c r="E52" s="19">
        <v>0</v>
      </c>
      <c r="F52" s="16">
        <v>91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s="2" customFormat="1" ht="18" customHeight="1">
      <c r="A53" s="16">
        <f t="shared" si="0"/>
        <v>44</v>
      </c>
      <c r="B53" s="17" t="s">
        <v>54</v>
      </c>
      <c r="C53" s="16" t="s">
        <v>12</v>
      </c>
      <c r="D53" s="18">
        <v>1.3268</v>
      </c>
      <c r="E53" s="19">
        <v>0</v>
      </c>
      <c r="F53" s="16">
        <v>143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s="2" customFormat="1" ht="18" customHeight="1">
      <c r="A54" s="16">
        <f t="shared" si="0"/>
        <v>45</v>
      </c>
      <c r="B54" s="17" t="s">
        <v>54</v>
      </c>
      <c r="C54" s="16" t="s">
        <v>12</v>
      </c>
      <c r="D54" s="18">
        <v>1.3118000000000001</v>
      </c>
      <c r="E54" s="19">
        <v>150</v>
      </c>
      <c r="F54" s="16">
        <v>144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s="2" customFormat="1" ht="18" customHeight="1">
      <c r="A55" s="16">
        <f t="shared" si="0"/>
        <v>46</v>
      </c>
      <c r="B55" s="17" t="s">
        <v>55</v>
      </c>
      <c r="C55" s="16" t="s">
        <v>12</v>
      </c>
      <c r="D55" s="18">
        <v>77.682000000000002</v>
      </c>
      <c r="E55" s="19">
        <v>0</v>
      </c>
      <c r="F55" s="16">
        <v>65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s="2" customFormat="1" ht="18" customHeight="1">
      <c r="A56" s="16">
        <f t="shared" si="0"/>
        <v>47</v>
      </c>
      <c r="B56" s="20" t="s">
        <v>56</v>
      </c>
      <c r="C56" s="16" t="s">
        <v>12</v>
      </c>
      <c r="D56" s="18">
        <v>32.497</v>
      </c>
      <c r="E56" s="19">
        <v>20</v>
      </c>
      <c r="F56" s="16">
        <v>20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s="2" customFormat="1" ht="18" customHeight="1">
      <c r="A57" s="16">
        <f t="shared" si="0"/>
        <v>48</v>
      </c>
      <c r="B57" s="17" t="s">
        <v>57</v>
      </c>
      <c r="C57" s="16" t="s">
        <v>12</v>
      </c>
      <c r="D57" s="18">
        <v>2.2363</v>
      </c>
      <c r="E57" s="19">
        <v>100</v>
      </c>
      <c r="F57" s="16">
        <v>100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s="2" customFormat="1" ht="18" customHeight="1">
      <c r="A58" s="16">
        <f t="shared" si="0"/>
        <v>49</v>
      </c>
      <c r="B58" s="17" t="s">
        <v>58</v>
      </c>
      <c r="C58" s="16" t="s">
        <v>59</v>
      </c>
      <c r="D58" s="18">
        <v>32.410499999999999</v>
      </c>
      <c r="E58" s="19">
        <v>20</v>
      </c>
      <c r="F58" s="16">
        <v>16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s="2" customFormat="1" ht="18" customHeight="1">
      <c r="A59" s="16">
        <f t="shared" si="0"/>
        <v>50</v>
      </c>
      <c r="B59" s="17" t="s">
        <v>60</v>
      </c>
      <c r="C59" s="16" t="s">
        <v>61</v>
      </c>
      <c r="D59" s="18">
        <v>115.774</v>
      </c>
      <c r="E59" s="19">
        <v>30</v>
      </c>
      <c r="F59" s="16">
        <v>22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s="2" customFormat="1" ht="18" customHeight="1">
      <c r="A60" s="16">
        <f t="shared" si="0"/>
        <v>51</v>
      </c>
      <c r="B60" s="17" t="s">
        <v>62</v>
      </c>
      <c r="C60" s="16" t="s">
        <v>12</v>
      </c>
      <c r="D60" s="18">
        <v>26.647290000000002</v>
      </c>
      <c r="E60" s="19">
        <v>0</v>
      </c>
      <c r="F60" s="16">
        <v>95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s="2" customFormat="1" ht="18" customHeight="1">
      <c r="A61" s="16">
        <f t="shared" si="0"/>
        <v>52</v>
      </c>
      <c r="B61" s="17" t="s">
        <v>63</v>
      </c>
      <c r="C61" s="16" t="s">
        <v>18</v>
      </c>
      <c r="D61" s="18">
        <v>0.81799999999999995</v>
      </c>
      <c r="E61" s="19">
        <v>0</v>
      </c>
      <c r="F61" s="16">
        <v>40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s="2" customFormat="1" ht="18" customHeight="1">
      <c r="A62" s="16">
        <f t="shared" si="0"/>
        <v>53</v>
      </c>
      <c r="B62" s="17" t="s">
        <v>64</v>
      </c>
      <c r="C62" s="16" t="s">
        <v>12</v>
      </c>
      <c r="D62" s="18">
        <v>32.813699999999997</v>
      </c>
      <c r="E62" s="19">
        <v>0</v>
      </c>
      <c r="F62" s="16">
        <v>73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s="2" customFormat="1" ht="18" customHeight="1">
      <c r="A63" s="16">
        <f t="shared" si="0"/>
        <v>54</v>
      </c>
      <c r="B63" s="17" t="s">
        <v>65</v>
      </c>
      <c r="C63" s="16" t="s">
        <v>12</v>
      </c>
      <c r="D63" s="18">
        <v>1.375</v>
      </c>
      <c r="E63" s="19">
        <v>0</v>
      </c>
      <c r="F63" s="16">
        <v>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s="2" customFormat="1" ht="18" customHeight="1">
      <c r="A64" s="16">
        <f t="shared" si="0"/>
        <v>55</v>
      </c>
      <c r="B64" s="17" t="s">
        <v>66</v>
      </c>
      <c r="C64" s="16" t="s">
        <v>32</v>
      </c>
      <c r="D64" s="18">
        <v>6.1524999999999999</v>
      </c>
      <c r="E64" s="19">
        <v>0</v>
      </c>
      <c r="F64" s="16">
        <v>9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s="2" customFormat="1" ht="18" customHeight="1">
      <c r="A65" s="16">
        <f t="shared" si="0"/>
        <v>56</v>
      </c>
      <c r="B65" s="17" t="s">
        <v>67</v>
      </c>
      <c r="C65" s="16" t="s">
        <v>32</v>
      </c>
      <c r="D65" s="18" t="s">
        <v>68</v>
      </c>
      <c r="E65" s="19">
        <v>12</v>
      </c>
      <c r="F65" s="16">
        <v>12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s="2" customFormat="1" ht="18" customHeight="1">
      <c r="A66" s="16">
        <f t="shared" si="0"/>
        <v>57</v>
      </c>
      <c r="B66" s="17" t="s">
        <v>69</v>
      </c>
      <c r="C66" s="16" t="s">
        <v>12</v>
      </c>
      <c r="D66" s="18">
        <v>16.899999999999999</v>
      </c>
      <c r="E66" s="19">
        <v>0</v>
      </c>
      <c r="F66" s="16">
        <v>367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s="2" customFormat="1" ht="18" customHeight="1">
      <c r="A67" s="16">
        <f t="shared" si="0"/>
        <v>58</v>
      </c>
      <c r="B67" s="17" t="s">
        <v>70</v>
      </c>
      <c r="C67" s="16" t="s">
        <v>12</v>
      </c>
      <c r="D67" s="18">
        <v>7.6505000000000001</v>
      </c>
      <c r="E67" s="19">
        <v>0</v>
      </c>
      <c r="F67" s="16">
        <v>271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s="2" customFormat="1" ht="18" customHeight="1">
      <c r="A68" s="16">
        <f t="shared" si="0"/>
        <v>59</v>
      </c>
      <c r="B68" s="17" t="s">
        <v>70</v>
      </c>
      <c r="C68" s="16" t="s">
        <v>12</v>
      </c>
      <c r="D68" s="18">
        <v>7.89445</v>
      </c>
      <c r="E68" s="19">
        <v>200</v>
      </c>
      <c r="F68" s="16">
        <v>200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s="2" customFormat="1" ht="18" customHeight="1">
      <c r="A69" s="16">
        <f t="shared" si="0"/>
        <v>60</v>
      </c>
      <c r="B69" s="17" t="s">
        <v>71</v>
      </c>
      <c r="C69" s="16" t="s">
        <v>12</v>
      </c>
      <c r="D69" s="18">
        <v>24.8657</v>
      </c>
      <c r="E69" s="19">
        <v>0</v>
      </c>
      <c r="F69" s="16">
        <v>50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s="2" customFormat="1" ht="18" customHeight="1">
      <c r="A70" s="16">
        <f t="shared" si="0"/>
        <v>61</v>
      </c>
      <c r="B70" s="17" t="s">
        <v>72</v>
      </c>
      <c r="C70" s="16" t="s">
        <v>18</v>
      </c>
      <c r="D70" s="18">
        <v>7.0684199999999997</v>
      </c>
      <c r="E70" s="19">
        <v>1000</v>
      </c>
      <c r="F70" s="16">
        <v>980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s="2" customFormat="1" ht="18" customHeight="1">
      <c r="A71" s="16">
        <f t="shared" si="0"/>
        <v>62</v>
      </c>
      <c r="B71" s="17" t="s">
        <v>73</v>
      </c>
      <c r="C71" s="16" t="s">
        <v>12</v>
      </c>
      <c r="D71" s="18">
        <v>24.503</v>
      </c>
      <c r="E71" s="19">
        <v>0</v>
      </c>
      <c r="F71" s="16">
        <v>61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s="2" customFormat="1" ht="18" customHeight="1">
      <c r="A72" s="16">
        <f t="shared" si="0"/>
        <v>63</v>
      </c>
      <c r="B72" s="17" t="s">
        <v>73</v>
      </c>
      <c r="C72" s="16" t="s">
        <v>12</v>
      </c>
      <c r="D72" s="18">
        <v>116.155</v>
      </c>
      <c r="E72" s="19">
        <v>0</v>
      </c>
      <c r="F72" s="16">
        <v>20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s="2" customFormat="1" ht="18" customHeight="1">
      <c r="A73" s="16">
        <f t="shared" si="0"/>
        <v>64</v>
      </c>
      <c r="B73" s="17" t="s">
        <v>74</v>
      </c>
      <c r="C73" s="16" t="s">
        <v>23</v>
      </c>
      <c r="D73" s="18">
        <v>14.68</v>
      </c>
      <c r="E73" s="19">
        <v>0</v>
      </c>
      <c r="F73" s="16">
        <v>3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s="2" customFormat="1" ht="18" customHeight="1">
      <c r="A74" s="16">
        <f t="shared" si="0"/>
        <v>65</v>
      </c>
      <c r="B74" s="17" t="s">
        <v>75</v>
      </c>
      <c r="C74" s="16" t="s">
        <v>12</v>
      </c>
      <c r="D74" s="18">
        <v>2.6429999999999998</v>
      </c>
      <c r="E74" s="19">
        <v>0</v>
      </c>
      <c r="F74" s="16">
        <v>18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s="2" customFormat="1" ht="18" customHeight="1">
      <c r="A75" s="16">
        <f t="shared" ref="A75:A138" si="1">A74+1</f>
        <v>66</v>
      </c>
      <c r="B75" s="17" t="s">
        <v>76</v>
      </c>
      <c r="C75" s="16" t="s">
        <v>12</v>
      </c>
      <c r="D75" s="18">
        <f>3.1126</f>
        <v>3.1126</v>
      </c>
      <c r="E75" s="19">
        <v>100</v>
      </c>
      <c r="F75" s="16">
        <v>24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s="2" customFormat="1" ht="18" customHeight="1">
      <c r="A76" s="16">
        <f t="shared" si="1"/>
        <v>67</v>
      </c>
      <c r="B76" s="17" t="s">
        <v>77</v>
      </c>
      <c r="C76" s="16" t="s">
        <v>12</v>
      </c>
      <c r="D76" s="18">
        <v>4.0629999999999997</v>
      </c>
      <c r="E76" s="19">
        <v>0</v>
      </c>
      <c r="F76" s="16">
        <v>10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s="2" customFormat="1" ht="18" customHeight="1">
      <c r="A77" s="16">
        <f t="shared" si="1"/>
        <v>68</v>
      </c>
      <c r="B77" s="17" t="s">
        <v>78</v>
      </c>
      <c r="C77" s="16" t="s">
        <v>79</v>
      </c>
      <c r="D77" s="18">
        <v>1.7226999999999999</v>
      </c>
      <c r="E77" s="19">
        <v>300</v>
      </c>
      <c r="F77" s="16">
        <v>180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s="2" customFormat="1" ht="18" customHeight="1">
      <c r="A78" s="16">
        <f t="shared" si="1"/>
        <v>69</v>
      </c>
      <c r="B78" s="17" t="s">
        <v>80</v>
      </c>
      <c r="C78" s="16" t="s">
        <v>61</v>
      </c>
      <c r="D78" s="18">
        <v>19.698799999999999</v>
      </c>
      <c r="E78" s="19">
        <v>50</v>
      </c>
      <c r="F78" s="16">
        <v>32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s="2" customFormat="1" ht="18" customHeight="1">
      <c r="A79" s="16">
        <f t="shared" si="1"/>
        <v>70</v>
      </c>
      <c r="B79" s="17" t="s">
        <v>81</v>
      </c>
      <c r="C79" s="16" t="s">
        <v>23</v>
      </c>
      <c r="D79" s="18">
        <v>33.565669999999997</v>
      </c>
      <c r="E79" s="19">
        <v>0</v>
      </c>
      <c r="F79" s="16">
        <v>6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s="2" customFormat="1" ht="18" customHeight="1">
      <c r="A80" s="16">
        <f t="shared" si="1"/>
        <v>71</v>
      </c>
      <c r="B80" s="17" t="s">
        <v>81</v>
      </c>
      <c r="C80" s="16" t="s">
        <v>12</v>
      </c>
      <c r="D80" s="18">
        <v>31.779</v>
      </c>
      <c r="E80" s="19">
        <v>250</v>
      </c>
      <c r="F80" s="16">
        <v>189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s="2" customFormat="1" ht="18" customHeight="1">
      <c r="A81" s="16">
        <f t="shared" si="1"/>
        <v>72</v>
      </c>
      <c r="B81" s="17" t="s">
        <v>82</v>
      </c>
      <c r="C81" s="16" t="s">
        <v>23</v>
      </c>
      <c r="D81" s="18"/>
      <c r="E81" s="19">
        <v>0</v>
      </c>
      <c r="F81" s="16">
        <v>2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s="2" customFormat="1" ht="18" customHeight="1">
      <c r="A82" s="16">
        <f t="shared" si="1"/>
        <v>73</v>
      </c>
      <c r="B82" s="17" t="s">
        <v>83</v>
      </c>
      <c r="C82" s="16" t="s">
        <v>12</v>
      </c>
      <c r="D82" s="18">
        <v>0.83889999999999998</v>
      </c>
      <c r="E82" s="19">
        <v>0</v>
      </c>
      <c r="F82" s="16">
        <v>20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s="2" customFormat="1" ht="18" customHeight="1">
      <c r="A83" s="16">
        <f t="shared" si="1"/>
        <v>74</v>
      </c>
      <c r="B83" s="17" t="s">
        <v>83</v>
      </c>
      <c r="C83" s="16" t="s">
        <v>12</v>
      </c>
      <c r="D83" s="18">
        <v>0.8014</v>
      </c>
      <c r="E83" s="19">
        <v>800</v>
      </c>
      <c r="F83" s="16">
        <v>520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s="2" customFormat="1" ht="18" customHeight="1">
      <c r="A84" s="16">
        <f t="shared" si="1"/>
        <v>75</v>
      </c>
      <c r="B84" s="17" t="s">
        <v>84</v>
      </c>
      <c r="C84" s="16" t="s">
        <v>18</v>
      </c>
      <c r="D84" s="18">
        <v>0.56120000000000003</v>
      </c>
      <c r="E84" s="19">
        <v>0</v>
      </c>
      <c r="F84" s="16">
        <v>40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s="2" customFormat="1" ht="18" customHeight="1">
      <c r="A85" s="16">
        <f t="shared" si="1"/>
        <v>76</v>
      </c>
      <c r="B85" s="17" t="s">
        <v>85</v>
      </c>
      <c r="C85" s="16" t="s">
        <v>12</v>
      </c>
      <c r="D85" s="18">
        <v>1.6040000000000001</v>
      </c>
      <c r="E85" s="19">
        <v>0</v>
      </c>
      <c r="F85" s="16">
        <v>149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s="2" customFormat="1" ht="18" customHeight="1">
      <c r="A86" s="16">
        <f t="shared" si="1"/>
        <v>77</v>
      </c>
      <c r="B86" s="17" t="s">
        <v>86</v>
      </c>
      <c r="C86" s="16" t="s">
        <v>12</v>
      </c>
      <c r="D86" s="18">
        <v>15.570600000000001</v>
      </c>
      <c r="E86" s="19">
        <v>0</v>
      </c>
      <c r="F86" s="16">
        <v>211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s="2" customFormat="1" ht="18" customHeight="1">
      <c r="A87" s="16">
        <f t="shared" si="1"/>
        <v>78</v>
      </c>
      <c r="B87" s="17" t="s">
        <v>87</v>
      </c>
      <c r="C87" s="16" t="s">
        <v>23</v>
      </c>
      <c r="D87" s="18">
        <f>13236.3/55</f>
        <v>240.66</v>
      </c>
      <c r="E87" s="19">
        <v>55</v>
      </c>
      <c r="F87" s="16">
        <v>15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s="2" customFormat="1" ht="18" customHeight="1">
      <c r="A88" s="16">
        <f t="shared" si="1"/>
        <v>79</v>
      </c>
      <c r="B88" s="17" t="s">
        <v>88</v>
      </c>
      <c r="C88" s="16" t="s">
        <v>12</v>
      </c>
      <c r="D88" s="18">
        <v>2.9620000000000002</v>
      </c>
      <c r="E88" s="19">
        <v>0</v>
      </c>
      <c r="F88" s="16">
        <v>17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s="2" customFormat="1" ht="18" customHeight="1">
      <c r="A89" s="16">
        <f t="shared" si="1"/>
        <v>80</v>
      </c>
      <c r="B89" s="17" t="s">
        <v>89</v>
      </c>
      <c r="C89" s="16" t="s">
        <v>23</v>
      </c>
      <c r="D89" s="18">
        <v>11.417</v>
      </c>
      <c r="E89" s="19">
        <v>0</v>
      </c>
      <c r="F89" s="16">
        <v>25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s="2" customFormat="1" ht="18" customHeight="1">
      <c r="A90" s="16">
        <f t="shared" si="1"/>
        <v>81</v>
      </c>
      <c r="B90" s="17" t="s">
        <v>90</v>
      </c>
      <c r="C90" s="16" t="s">
        <v>18</v>
      </c>
      <c r="D90" s="18">
        <f>2.60866</f>
        <v>2.60866</v>
      </c>
      <c r="E90" s="19">
        <v>2000</v>
      </c>
      <c r="F90" s="16">
        <v>1950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s="2" customFormat="1" ht="18" customHeight="1">
      <c r="A91" s="16">
        <f t="shared" si="1"/>
        <v>82</v>
      </c>
      <c r="B91" s="17" t="s">
        <v>91</v>
      </c>
      <c r="C91" s="16" t="s">
        <v>12</v>
      </c>
      <c r="D91" s="18">
        <v>23.247879999999999</v>
      </c>
      <c r="E91" s="19">
        <v>0</v>
      </c>
      <c r="F91" s="16">
        <v>23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s="2" customFormat="1" ht="18" customHeight="1">
      <c r="A92" s="16">
        <f t="shared" si="1"/>
        <v>83</v>
      </c>
      <c r="B92" s="17" t="s">
        <v>92</v>
      </c>
      <c r="C92" s="16" t="s">
        <v>12</v>
      </c>
      <c r="D92" s="18">
        <v>164.99</v>
      </c>
      <c r="E92" s="19">
        <v>100</v>
      </c>
      <c r="F92" s="16">
        <v>100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s="2" customFormat="1" ht="18" customHeight="1">
      <c r="A93" s="16">
        <f t="shared" si="1"/>
        <v>84</v>
      </c>
      <c r="B93" s="17" t="s">
        <v>93</v>
      </c>
      <c r="C93" s="16" t="s">
        <v>12</v>
      </c>
      <c r="D93" s="18">
        <v>99.6</v>
      </c>
      <c r="E93" s="19">
        <v>0</v>
      </c>
      <c r="F93" s="16">
        <v>30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s="2" customFormat="1" ht="18" customHeight="1">
      <c r="A94" s="16">
        <f t="shared" si="1"/>
        <v>85</v>
      </c>
      <c r="B94" s="17" t="s">
        <v>94</v>
      </c>
      <c r="C94" s="16" t="s">
        <v>12</v>
      </c>
      <c r="D94" s="18">
        <v>7.87</v>
      </c>
      <c r="E94" s="19">
        <v>65</v>
      </c>
      <c r="F94" s="16">
        <v>236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s="2" customFormat="1" ht="18" customHeight="1">
      <c r="A95" s="16">
        <f t="shared" si="1"/>
        <v>86</v>
      </c>
      <c r="B95" s="17" t="s">
        <v>95</v>
      </c>
      <c r="C95" s="16" t="s">
        <v>12</v>
      </c>
      <c r="D95" s="18">
        <v>41.0152</v>
      </c>
      <c r="E95" s="19">
        <v>0</v>
      </c>
      <c r="F95" s="16">
        <v>20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s="2" customFormat="1" ht="18" customHeight="1">
      <c r="A96" s="16">
        <f t="shared" si="1"/>
        <v>87</v>
      </c>
      <c r="B96" s="17" t="s">
        <v>96</v>
      </c>
      <c r="C96" s="16" t="s">
        <v>23</v>
      </c>
      <c r="D96" s="18">
        <v>22.064</v>
      </c>
      <c r="E96" s="19">
        <v>0</v>
      </c>
      <c r="F96" s="16">
        <v>4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s="2" customFormat="1" ht="18" customHeight="1">
      <c r="A97" s="16">
        <f t="shared" si="1"/>
        <v>88</v>
      </c>
      <c r="B97" s="17" t="s">
        <v>97</v>
      </c>
      <c r="C97" s="16" t="s">
        <v>12</v>
      </c>
      <c r="D97" s="18">
        <v>1.1513500000000001</v>
      </c>
      <c r="E97" s="19">
        <v>0</v>
      </c>
      <c r="F97" s="16">
        <v>244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s="2" customFormat="1" ht="18" customHeight="1">
      <c r="A98" s="16">
        <f t="shared" si="1"/>
        <v>89</v>
      </c>
      <c r="B98" s="17" t="s">
        <v>97</v>
      </c>
      <c r="C98" s="16" t="s">
        <v>12</v>
      </c>
      <c r="D98" s="18">
        <v>1.756</v>
      </c>
      <c r="E98" s="19">
        <v>1800</v>
      </c>
      <c r="F98" s="16">
        <v>1750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s="2" customFormat="1" ht="18" customHeight="1">
      <c r="A99" s="16">
        <f t="shared" si="1"/>
        <v>90</v>
      </c>
      <c r="B99" s="17" t="s">
        <v>98</v>
      </c>
      <c r="C99" s="16" t="s">
        <v>23</v>
      </c>
      <c r="D99" s="18">
        <v>10.43267</v>
      </c>
      <c r="E99" s="19">
        <v>0</v>
      </c>
      <c r="F99" s="16">
        <v>58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s="2" customFormat="1" ht="18" customHeight="1">
      <c r="A100" s="16">
        <f t="shared" si="1"/>
        <v>91</v>
      </c>
      <c r="B100" s="17" t="s">
        <v>98</v>
      </c>
      <c r="C100" s="16" t="s">
        <v>23</v>
      </c>
      <c r="D100" s="18">
        <v>9.75</v>
      </c>
      <c r="E100" s="19">
        <v>1700</v>
      </c>
      <c r="F100" s="16">
        <v>1467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s="2" customFormat="1" ht="18" customHeight="1">
      <c r="A101" s="16">
        <f t="shared" si="1"/>
        <v>92</v>
      </c>
      <c r="B101" s="17" t="s">
        <v>99</v>
      </c>
      <c r="C101" s="16" t="s">
        <v>23</v>
      </c>
      <c r="D101" s="18">
        <v>10.946249999999999</v>
      </c>
      <c r="E101" s="19">
        <v>0</v>
      </c>
      <c r="F101" s="16">
        <v>79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s="2" customFormat="1" ht="18" customHeight="1">
      <c r="A102" s="16">
        <f t="shared" si="1"/>
        <v>93</v>
      </c>
      <c r="B102" s="17" t="s">
        <v>100</v>
      </c>
      <c r="C102" s="16" t="s">
        <v>23</v>
      </c>
      <c r="D102" s="18">
        <v>35.700000000000003</v>
      </c>
      <c r="E102" s="19">
        <v>0</v>
      </c>
      <c r="F102" s="16">
        <v>80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s="2" customFormat="1" ht="18" customHeight="1">
      <c r="A103" s="16">
        <f t="shared" si="1"/>
        <v>94</v>
      </c>
      <c r="B103" s="17" t="s">
        <v>101</v>
      </c>
      <c r="C103" s="16" t="s">
        <v>12</v>
      </c>
      <c r="D103" s="18">
        <v>37.8309</v>
      </c>
      <c r="E103" s="19">
        <v>0</v>
      </c>
      <c r="F103" s="16">
        <v>14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s="2" customFormat="1" ht="18" customHeight="1">
      <c r="A104" s="16">
        <f t="shared" si="1"/>
        <v>95</v>
      </c>
      <c r="B104" s="17" t="s">
        <v>102</v>
      </c>
      <c r="C104" s="16" t="s">
        <v>12</v>
      </c>
      <c r="D104" s="18">
        <v>1.7686999999999999</v>
      </c>
      <c r="E104" s="19">
        <v>0</v>
      </c>
      <c r="F104" s="16">
        <v>100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s="2" customFormat="1" ht="18" customHeight="1">
      <c r="A105" s="16">
        <f t="shared" si="1"/>
        <v>96</v>
      </c>
      <c r="B105" s="17" t="s">
        <v>103</v>
      </c>
      <c r="C105" s="16" t="s">
        <v>18</v>
      </c>
      <c r="D105" s="18">
        <v>0.18060000000000001</v>
      </c>
      <c r="E105" s="19">
        <v>0</v>
      </c>
      <c r="F105" s="16">
        <v>40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s="2" customFormat="1" ht="18" customHeight="1">
      <c r="A106" s="16">
        <f t="shared" si="1"/>
        <v>97</v>
      </c>
      <c r="B106" s="17" t="s">
        <v>104</v>
      </c>
      <c r="C106" s="16" t="s">
        <v>12</v>
      </c>
      <c r="D106" s="18">
        <v>1.8468</v>
      </c>
      <c r="E106" s="19">
        <v>0</v>
      </c>
      <c r="F106" s="16">
        <v>73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s="2" customFormat="1" ht="18" customHeight="1">
      <c r="A107" s="16">
        <f t="shared" si="1"/>
        <v>98</v>
      </c>
      <c r="B107" s="17" t="s">
        <v>105</v>
      </c>
      <c r="C107" s="16" t="s">
        <v>12</v>
      </c>
      <c r="D107" s="18">
        <v>2.3475999999999999</v>
      </c>
      <c r="E107" s="19">
        <v>0</v>
      </c>
      <c r="F107" s="16">
        <v>70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s="2" customFormat="1" ht="18" customHeight="1">
      <c r="A108" s="16">
        <f t="shared" si="1"/>
        <v>99</v>
      </c>
      <c r="B108" s="17" t="s">
        <v>106</v>
      </c>
      <c r="C108" s="16" t="s">
        <v>12</v>
      </c>
      <c r="D108" s="18">
        <v>0.93840000000000001</v>
      </c>
      <c r="E108" s="19">
        <v>0</v>
      </c>
      <c r="F108" s="16">
        <v>80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s="2" customFormat="1" ht="18" customHeight="1">
      <c r="A109" s="16">
        <f t="shared" si="1"/>
        <v>100</v>
      </c>
      <c r="B109" s="17" t="s">
        <v>107</v>
      </c>
      <c r="C109" s="16" t="s">
        <v>23</v>
      </c>
      <c r="D109" s="18">
        <v>88.050399999999996</v>
      </c>
      <c r="E109" s="19">
        <v>0</v>
      </c>
      <c r="F109" s="16">
        <v>41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s="2" customFormat="1" ht="18" customHeight="1">
      <c r="A110" s="16">
        <f t="shared" si="1"/>
        <v>101</v>
      </c>
      <c r="B110" s="17" t="s">
        <v>108</v>
      </c>
      <c r="C110" s="16" t="s">
        <v>15</v>
      </c>
      <c r="D110" s="18">
        <v>1.4006000000000001</v>
      </c>
      <c r="E110" s="19">
        <v>0</v>
      </c>
      <c r="F110" s="16">
        <v>61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s="2" customFormat="1" ht="21" customHeight="1">
      <c r="A111" s="16">
        <f t="shared" si="1"/>
        <v>102</v>
      </c>
      <c r="B111" s="17" t="s">
        <v>109</v>
      </c>
      <c r="C111" s="16" t="s">
        <v>12</v>
      </c>
      <c r="D111" s="18">
        <v>5.9836</v>
      </c>
      <c r="E111" s="19">
        <v>0</v>
      </c>
      <c r="F111" s="16">
        <v>36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s="2" customFormat="1" ht="18" customHeight="1">
      <c r="A112" s="16">
        <f t="shared" si="1"/>
        <v>103</v>
      </c>
      <c r="B112" s="17" t="s">
        <v>110</v>
      </c>
      <c r="C112" s="16" t="s">
        <v>18</v>
      </c>
      <c r="D112" s="18">
        <v>0.8498</v>
      </c>
      <c r="E112" s="19">
        <v>0</v>
      </c>
      <c r="F112" s="16">
        <v>208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s="2" customFormat="1" ht="18" customHeight="1">
      <c r="A113" s="16">
        <f t="shared" si="1"/>
        <v>104</v>
      </c>
      <c r="B113" s="17" t="s">
        <v>111</v>
      </c>
      <c r="C113" s="16" t="s">
        <v>12</v>
      </c>
      <c r="D113" s="18">
        <v>3.1810999999999998</v>
      </c>
      <c r="E113" s="19">
        <v>0</v>
      </c>
      <c r="F113" s="16">
        <v>160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s="2" customFormat="1" ht="18" customHeight="1">
      <c r="A114" s="16">
        <f t="shared" si="1"/>
        <v>105</v>
      </c>
      <c r="B114" s="17" t="s">
        <v>111</v>
      </c>
      <c r="C114" s="16" t="s">
        <v>12</v>
      </c>
      <c r="D114" s="18">
        <v>3.0697999999999999</v>
      </c>
      <c r="E114" s="19">
        <v>0</v>
      </c>
      <c r="F114" s="16">
        <v>194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s="2" customFormat="1" ht="18" customHeight="1">
      <c r="A115" s="16">
        <f t="shared" si="1"/>
        <v>106</v>
      </c>
      <c r="B115" s="17" t="s">
        <v>111</v>
      </c>
      <c r="C115" s="16" t="s">
        <v>12</v>
      </c>
      <c r="D115" s="18">
        <v>3.4990000000000001</v>
      </c>
      <c r="E115" s="19">
        <v>10</v>
      </c>
      <c r="F115" s="16">
        <v>10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s="2" customFormat="1" ht="18" customHeight="1">
      <c r="A116" s="16">
        <f t="shared" si="1"/>
        <v>107</v>
      </c>
      <c r="B116" s="17" t="s">
        <v>112</v>
      </c>
      <c r="C116" s="16" t="s">
        <v>15</v>
      </c>
      <c r="D116" s="18">
        <f>613/500</f>
        <v>1.226</v>
      </c>
      <c r="E116" s="19">
        <v>500</v>
      </c>
      <c r="F116" s="16">
        <v>500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s="2" customFormat="1" ht="18" customHeight="1">
      <c r="A117" s="16">
        <f t="shared" si="1"/>
        <v>108</v>
      </c>
      <c r="B117" s="17" t="s">
        <v>113</v>
      </c>
      <c r="C117" s="16" t="s">
        <v>23</v>
      </c>
      <c r="D117" s="18">
        <f>42272.8/800</f>
        <v>52.841000000000001</v>
      </c>
      <c r="E117" s="19">
        <v>500</v>
      </c>
      <c r="F117" s="16">
        <v>800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s="2" customFormat="1" ht="18" customHeight="1">
      <c r="A118" s="16">
        <f t="shared" si="1"/>
        <v>109</v>
      </c>
      <c r="B118" s="17" t="s">
        <v>114</v>
      </c>
      <c r="C118" s="16" t="s">
        <v>23</v>
      </c>
      <c r="D118" s="18">
        <v>3.9268999999999998</v>
      </c>
      <c r="E118" s="19">
        <v>230</v>
      </c>
      <c r="F118" s="16">
        <v>199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s="2" customFormat="1" ht="18" customHeight="1">
      <c r="A119" s="16">
        <f t="shared" si="1"/>
        <v>110</v>
      </c>
      <c r="B119" s="17" t="s">
        <v>115</v>
      </c>
      <c r="C119" s="16" t="s">
        <v>12</v>
      </c>
      <c r="D119" s="18">
        <v>2.1185999999999998</v>
      </c>
      <c r="E119" s="19">
        <v>0</v>
      </c>
      <c r="F119" s="16">
        <v>180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s="2" customFormat="1" ht="18" customHeight="1">
      <c r="A120" s="16">
        <f t="shared" si="1"/>
        <v>111</v>
      </c>
      <c r="B120" s="17" t="s">
        <v>116</v>
      </c>
      <c r="C120" s="16" t="s">
        <v>79</v>
      </c>
      <c r="D120" s="18">
        <v>3.5032999999999999</v>
      </c>
      <c r="E120" s="19">
        <v>0</v>
      </c>
      <c r="F120" s="16">
        <v>10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s="2" customFormat="1" ht="18" customHeight="1">
      <c r="A121" s="16">
        <f t="shared" si="1"/>
        <v>112</v>
      </c>
      <c r="B121" s="17" t="s">
        <v>117</v>
      </c>
      <c r="C121" s="16" t="s">
        <v>12</v>
      </c>
      <c r="D121" s="18">
        <v>35.6096</v>
      </c>
      <c r="E121" s="19">
        <v>645</v>
      </c>
      <c r="F121" s="16">
        <v>452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s="2" customFormat="1" ht="18" customHeight="1">
      <c r="A122" s="16">
        <f t="shared" si="1"/>
        <v>113</v>
      </c>
      <c r="B122" s="17" t="s">
        <v>118</v>
      </c>
      <c r="C122" s="16" t="s">
        <v>23</v>
      </c>
      <c r="D122" s="18">
        <v>97.049000000000007</v>
      </c>
      <c r="E122" s="19">
        <v>0</v>
      </c>
      <c r="F122" s="16">
        <v>214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s="2" customFormat="1" ht="18" customHeight="1">
      <c r="A123" s="16">
        <f t="shared" si="1"/>
        <v>114</v>
      </c>
      <c r="B123" s="17" t="s">
        <v>119</v>
      </c>
      <c r="C123" s="16" t="s">
        <v>12</v>
      </c>
      <c r="D123" s="18">
        <v>3.31915</v>
      </c>
      <c r="E123" s="19">
        <v>0</v>
      </c>
      <c r="F123" s="16">
        <v>138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s="2" customFormat="1" ht="18" customHeight="1">
      <c r="A124" s="16">
        <f t="shared" si="1"/>
        <v>115</v>
      </c>
      <c r="B124" s="17" t="s">
        <v>120</v>
      </c>
      <c r="C124" s="16" t="s">
        <v>23</v>
      </c>
      <c r="D124" s="18">
        <v>15.8895</v>
      </c>
      <c r="E124" s="19">
        <v>0</v>
      </c>
      <c r="F124" s="16">
        <v>9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s="2" customFormat="1" ht="18" customHeight="1">
      <c r="A125" s="16">
        <f t="shared" si="1"/>
        <v>116</v>
      </c>
      <c r="B125" s="17" t="s">
        <v>121</v>
      </c>
      <c r="C125" s="16" t="s">
        <v>122</v>
      </c>
      <c r="D125" s="21">
        <v>1.9795</v>
      </c>
      <c r="E125" s="19">
        <v>700</v>
      </c>
      <c r="F125" s="16">
        <v>470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s="2" customFormat="1" ht="18" customHeight="1">
      <c r="A126" s="16">
        <f t="shared" si="1"/>
        <v>117</v>
      </c>
      <c r="B126" s="17" t="s">
        <v>123</v>
      </c>
      <c r="C126" s="16" t="s">
        <v>122</v>
      </c>
      <c r="D126" s="18">
        <v>1.2733000000000001</v>
      </c>
      <c r="E126" s="19">
        <v>4100</v>
      </c>
      <c r="F126" s="16">
        <v>2890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s="2" customFormat="1" ht="18" customHeight="1">
      <c r="A127" s="16">
        <f t="shared" si="1"/>
        <v>118</v>
      </c>
      <c r="B127" s="17" t="s">
        <v>124</v>
      </c>
      <c r="C127" s="16" t="s">
        <v>122</v>
      </c>
      <c r="D127" s="18">
        <v>1.284</v>
      </c>
      <c r="E127" s="19">
        <v>500</v>
      </c>
      <c r="F127" s="16">
        <v>500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s="2" customFormat="1" ht="18" customHeight="1">
      <c r="A128" s="16">
        <f t="shared" si="1"/>
        <v>119</v>
      </c>
      <c r="B128" s="17" t="s">
        <v>125</v>
      </c>
      <c r="C128" s="16" t="s">
        <v>122</v>
      </c>
      <c r="D128" s="18">
        <v>34.17</v>
      </c>
      <c r="E128" s="19">
        <v>20</v>
      </c>
      <c r="F128" s="16">
        <v>20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s="2" customFormat="1" ht="18" customHeight="1">
      <c r="A129" s="16">
        <f t="shared" si="1"/>
        <v>120</v>
      </c>
      <c r="B129" s="17" t="s">
        <v>126</v>
      </c>
      <c r="C129" s="16" t="s">
        <v>122</v>
      </c>
      <c r="D129" s="18">
        <v>4.4725999999999999</v>
      </c>
      <c r="E129" s="19">
        <v>350</v>
      </c>
      <c r="F129" s="16">
        <v>155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s="2" customFormat="1" ht="18" customHeight="1">
      <c r="A130" s="16">
        <f t="shared" si="1"/>
        <v>121</v>
      </c>
      <c r="B130" s="17" t="s">
        <v>127</v>
      </c>
      <c r="C130" s="16" t="s">
        <v>79</v>
      </c>
      <c r="D130" s="18">
        <v>6.12</v>
      </c>
      <c r="E130" s="19">
        <v>0</v>
      </c>
      <c r="F130" s="16">
        <v>3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s="2" customFormat="1" ht="18" customHeight="1">
      <c r="A131" s="16">
        <f t="shared" si="1"/>
        <v>122</v>
      </c>
      <c r="B131" s="17" t="s">
        <v>128</v>
      </c>
      <c r="C131" s="16" t="s">
        <v>79</v>
      </c>
      <c r="D131" s="18">
        <v>4.05</v>
      </c>
      <c r="E131" s="19">
        <v>1500</v>
      </c>
      <c r="F131" s="16">
        <v>1290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s="2" customFormat="1" ht="18" customHeight="1">
      <c r="A132" s="16">
        <f t="shared" si="1"/>
        <v>123</v>
      </c>
      <c r="B132" s="17" t="s">
        <v>129</v>
      </c>
      <c r="C132" s="16" t="s">
        <v>12</v>
      </c>
      <c r="D132" s="18">
        <v>77.900000000000006</v>
      </c>
      <c r="E132" s="19">
        <v>120</v>
      </c>
      <c r="F132" s="16">
        <v>100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s="2" customFormat="1" ht="18" customHeight="1">
      <c r="A133" s="16">
        <f t="shared" si="1"/>
        <v>124</v>
      </c>
      <c r="B133" s="17" t="s">
        <v>130</v>
      </c>
      <c r="C133" s="16" t="s">
        <v>23</v>
      </c>
      <c r="D133" s="18">
        <v>19.356300000000001</v>
      </c>
      <c r="E133" s="19">
        <v>100</v>
      </c>
      <c r="F133" s="16">
        <v>100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s="2" customFormat="1" ht="18" customHeight="1">
      <c r="A134" s="16">
        <f t="shared" si="1"/>
        <v>125</v>
      </c>
      <c r="B134" s="17" t="s">
        <v>131</v>
      </c>
      <c r="C134" s="16" t="s">
        <v>23</v>
      </c>
      <c r="D134" s="18">
        <v>23.187000000000001</v>
      </c>
      <c r="E134" s="19">
        <v>0</v>
      </c>
      <c r="F134" s="16">
        <v>10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s="2" customFormat="1" ht="18" customHeight="1">
      <c r="A135" s="16">
        <f t="shared" si="1"/>
        <v>126</v>
      </c>
      <c r="B135" s="17" t="s">
        <v>131</v>
      </c>
      <c r="C135" s="16" t="s">
        <v>23</v>
      </c>
      <c r="D135" s="21">
        <v>25.551600000000001</v>
      </c>
      <c r="E135" s="19">
        <v>100</v>
      </c>
      <c r="F135" s="16">
        <v>100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s="2" customFormat="1" ht="18" customHeight="1">
      <c r="A136" s="16">
        <f t="shared" si="1"/>
        <v>127</v>
      </c>
      <c r="B136" s="17" t="s">
        <v>132</v>
      </c>
      <c r="C136" s="16" t="s">
        <v>12</v>
      </c>
      <c r="D136" s="18">
        <v>10.5245</v>
      </c>
      <c r="E136" s="19">
        <v>0</v>
      </c>
      <c r="F136" s="16">
        <v>82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s="2" customFormat="1" ht="18" customHeight="1">
      <c r="A137" s="16">
        <f t="shared" si="1"/>
        <v>128</v>
      </c>
      <c r="B137" s="17" t="s">
        <v>133</v>
      </c>
      <c r="C137" s="16" t="s">
        <v>12</v>
      </c>
      <c r="D137" s="18">
        <v>9.0733999999999995</v>
      </c>
      <c r="E137" s="19">
        <v>0</v>
      </c>
      <c r="F137" s="16">
        <v>86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s="2" customFormat="1" ht="18" customHeight="1">
      <c r="A138" s="16">
        <f t="shared" si="1"/>
        <v>129</v>
      </c>
      <c r="B138" s="17" t="s">
        <v>134</v>
      </c>
      <c r="C138" s="16" t="s">
        <v>12</v>
      </c>
      <c r="D138" s="18">
        <v>22.901199999999999</v>
      </c>
      <c r="E138" s="19">
        <v>0</v>
      </c>
      <c r="F138" s="16">
        <v>80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s="2" customFormat="1" ht="18" customHeight="1">
      <c r="A139" s="16">
        <f t="shared" ref="A139:A158" si="2">A138+1</f>
        <v>130</v>
      </c>
      <c r="B139" s="17" t="s">
        <v>135</v>
      </c>
      <c r="C139" s="16" t="s">
        <v>12</v>
      </c>
      <c r="D139" s="18">
        <v>51.113999999999997</v>
      </c>
      <c r="E139" s="19">
        <v>0</v>
      </c>
      <c r="F139" s="16">
        <v>5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s="2" customFormat="1" ht="18" customHeight="1">
      <c r="A140" s="16">
        <f t="shared" si="2"/>
        <v>131</v>
      </c>
      <c r="B140" s="17" t="s">
        <v>136</v>
      </c>
      <c r="C140" s="16" t="s">
        <v>23</v>
      </c>
      <c r="D140" s="18">
        <v>15.8895</v>
      </c>
      <c r="E140" s="19">
        <v>0</v>
      </c>
      <c r="F140" s="16">
        <v>8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s="2" customFormat="1" ht="18" customHeight="1">
      <c r="A141" s="16">
        <f t="shared" si="2"/>
        <v>132</v>
      </c>
      <c r="B141" s="17" t="s">
        <v>137</v>
      </c>
      <c r="C141" s="16" t="s">
        <v>23</v>
      </c>
      <c r="D141" s="18">
        <v>12.358499999999999</v>
      </c>
      <c r="E141" s="19">
        <v>0</v>
      </c>
      <c r="F141" s="16">
        <v>54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s="2" customFormat="1" ht="18">
      <c r="A142" s="16">
        <f t="shared" si="2"/>
        <v>133</v>
      </c>
      <c r="B142" s="17" t="s">
        <v>138</v>
      </c>
      <c r="C142" s="16" t="s">
        <v>23</v>
      </c>
      <c r="D142" s="18">
        <v>49.433999999999997</v>
      </c>
      <c r="E142" s="19">
        <v>0</v>
      </c>
      <c r="F142" s="16">
        <v>4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s="2" customFormat="1" ht="18">
      <c r="A143" s="16">
        <f t="shared" si="2"/>
        <v>134</v>
      </c>
      <c r="B143" s="17" t="s">
        <v>139</v>
      </c>
      <c r="C143" s="16" t="s">
        <v>12</v>
      </c>
      <c r="D143" s="18">
        <v>111.28</v>
      </c>
      <c r="E143" s="19">
        <v>600</v>
      </c>
      <c r="F143" s="16">
        <v>248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s="2" customFormat="1" ht="18">
      <c r="A144" s="16">
        <f t="shared" si="2"/>
        <v>135</v>
      </c>
      <c r="B144" s="17" t="s">
        <v>140</v>
      </c>
      <c r="C144" s="16" t="s">
        <v>12</v>
      </c>
      <c r="D144" s="18">
        <v>1.53125</v>
      </c>
      <c r="E144" s="19">
        <v>0</v>
      </c>
      <c r="F144" s="16">
        <v>34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s="2" customFormat="1" ht="18">
      <c r="A145" s="16">
        <f t="shared" si="2"/>
        <v>136</v>
      </c>
      <c r="B145" s="17" t="s">
        <v>141</v>
      </c>
      <c r="C145" s="16" t="s">
        <v>12</v>
      </c>
      <c r="D145" s="18">
        <v>10.037000000000001</v>
      </c>
      <c r="E145" s="19">
        <v>0</v>
      </c>
      <c r="F145" s="16">
        <v>10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s="2" customFormat="1" ht="18">
      <c r="A146" s="16">
        <f t="shared" si="2"/>
        <v>137</v>
      </c>
      <c r="B146" s="17" t="s">
        <v>142</v>
      </c>
      <c r="C146" s="16" t="s">
        <v>23</v>
      </c>
      <c r="D146" s="18">
        <v>13.5783</v>
      </c>
      <c r="E146" s="19">
        <v>0</v>
      </c>
      <c r="F146" s="16">
        <v>85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s="2" customFormat="1" ht="18">
      <c r="A147" s="16">
        <f t="shared" si="2"/>
        <v>138</v>
      </c>
      <c r="B147" s="17" t="s">
        <v>142</v>
      </c>
      <c r="C147" s="16" t="s">
        <v>23</v>
      </c>
      <c r="D147" s="18">
        <v>12.3371</v>
      </c>
      <c r="E147" s="19">
        <v>0</v>
      </c>
      <c r="F147" s="16">
        <v>25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s="2" customFormat="1" ht="18" customHeight="1">
      <c r="A148" s="16">
        <f t="shared" si="2"/>
        <v>139</v>
      </c>
      <c r="B148" s="17" t="s">
        <v>142</v>
      </c>
      <c r="C148" s="16" t="s">
        <v>23</v>
      </c>
      <c r="D148" s="18">
        <f>2030.4/160</f>
        <v>12.690000000000001</v>
      </c>
      <c r="E148" s="19">
        <v>200</v>
      </c>
      <c r="F148" s="16">
        <v>76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s="2" customFormat="1" ht="18" customHeight="1">
      <c r="A149" s="16">
        <f t="shared" si="2"/>
        <v>140</v>
      </c>
      <c r="B149" s="17" t="s">
        <v>143</v>
      </c>
      <c r="C149" s="16" t="s">
        <v>79</v>
      </c>
      <c r="D149" s="18">
        <v>11.343299999999999</v>
      </c>
      <c r="E149" s="19">
        <v>6</v>
      </c>
      <c r="F149" s="16">
        <v>3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s="2" customFormat="1" ht="18" customHeight="1">
      <c r="A150" s="16">
        <f t="shared" si="2"/>
        <v>141</v>
      </c>
      <c r="B150" s="17" t="s">
        <v>144</v>
      </c>
      <c r="C150" s="16" t="s">
        <v>32</v>
      </c>
      <c r="D150" s="18">
        <v>1.2947</v>
      </c>
      <c r="E150" s="19">
        <v>250</v>
      </c>
      <c r="F150" s="16">
        <v>225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s="2" customFormat="1" ht="18" customHeight="1">
      <c r="A151" s="16">
        <f t="shared" si="2"/>
        <v>142</v>
      </c>
      <c r="B151" s="17" t="s">
        <v>145</v>
      </c>
      <c r="C151" s="16" t="s">
        <v>32</v>
      </c>
      <c r="D151" s="18">
        <v>0.90959999999999996</v>
      </c>
      <c r="E151" s="19">
        <v>350</v>
      </c>
      <c r="F151" s="16">
        <v>251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s="2" customFormat="1" ht="18" customHeight="1">
      <c r="A152" s="16">
        <f t="shared" si="2"/>
        <v>143</v>
      </c>
      <c r="B152" s="17" t="s">
        <v>146</v>
      </c>
      <c r="C152" s="16" t="s">
        <v>32</v>
      </c>
      <c r="D152" s="18">
        <f>1455/1500</f>
        <v>0.97</v>
      </c>
      <c r="E152" s="19">
        <v>1500</v>
      </c>
      <c r="F152" s="16">
        <v>1262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s="2" customFormat="1" ht="18" customHeight="1">
      <c r="A153" s="16">
        <f t="shared" si="2"/>
        <v>144</v>
      </c>
      <c r="B153" s="17" t="s">
        <v>147</v>
      </c>
      <c r="C153" s="16" t="s">
        <v>32</v>
      </c>
      <c r="D153" s="18">
        <v>0.66339999999999999</v>
      </c>
      <c r="E153" s="19">
        <v>500</v>
      </c>
      <c r="F153" s="16">
        <v>260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s="2" customFormat="1" ht="18" customHeight="1">
      <c r="A154" s="16">
        <f t="shared" si="2"/>
        <v>145</v>
      </c>
      <c r="B154" s="17" t="s">
        <v>147</v>
      </c>
      <c r="C154" s="16" t="s">
        <v>12</v>
      </c>
      <c r="D154" s="18">
        <v>0.72</v>
      </c>
      <c r="E154" s="19">
        <v>1677</v>
      </c>
      <c r="F154" s="16">
        <v>1525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s="2" customFormat="1" ht="18" customHeight="1">
      <c r="A155" s="16">
        <f t="shared" si="2"/>
        <v>146</v>
      </c>
      <c r="B155" s="17" t="s">
        <v>148</v>
      </c>
      <c r="C155" s="16" t="s">
        <v>32</v>
      </c>
      <c r="D155" s="18">
        <v>0.58850000000000002</v>
      </c>
      <c r="E155" s="19">
        <v>200</v>
      </c>
      <c r="F155" s="16">
        <v>200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s="2" customFormat="1" ht="18" customHeight="1">
      <c r="A156" s="16">
        <f t="shared" si="2"/>
        <v>147</v>
      </c>
      <c r="B156" s="17" t="s">
        <v>148</v>
      </c>
      <c r="C156" s="16" t="s">
        <v>12</v>
      </c>
      <c r="D156" s="18">
        <v>0.63</v>
      </c>
      <c r="E156" s="19">
        <v>200</v>
      </c>
      <c r="F156" s="16">
        <v>200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s="2" customFormat="1" ht="18">
      <c r="A157" s="16">
        <f t="shared" si="2"/>
        <v>148</v>
      </c>
      <c r="B157" s="17" t="s">
        <v>149</v>
      </c>
      <c r="C157" s="16" t="s">
        <v>12</v>
      </c>
      <c r="D157" s="18">
        <v>2.1946599999999998</v>
      </c>
      <c r="E157" s="19">
        <v>0</v>
      </c>
      <c r="F157" s="16">
        <v>38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s="2" customFormat="1" ht="18" customHeight="1">
      <c r="A158" s="16">
        <f t="shared" si="2"/>
        <v>149</v>
      </c>
      <c r="B158" s="17" t="s">
        <v>149</v>
      </c>
      <c r="C158" s="16" t="s">
        <v>12</v>
      </c>
      <c r="D158" s="18">
        <v>2.5391089999999998</v>
      </c>
      <c r="E158" s="19">
        <v>550</v>
      </c>
      <c r="F158" s="16">
        <v>468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s="2" customFormat="1" ht="44.25" customHeight="1">
      <c r="A159" s="23" t="s">
        <v>150</v>
      </c>
      <c r="B159" s="24"/>
      <c r="C159" s="24"/>
      <c r="D159" s="24"/>
      <c r="E159" s="24"/>
      <c r="F159" s="25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s="2" customFormat="1" ht="18" customHeight="1">
      <c r="A160" s="16"/>
      <c r="B160" s="17" t="s">
        <v>151</v>
      </c>
      <c r="C160" s="16" t="s">
        <v>32</v>
      </c>
      <c r="D160" s="18"/>
      <c r="E160" s="19">
        <v>0</v>
      </c>
      <c r="F160" s="16">
        <v>2147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s="2" customFormat="1" ht="18" customHeight="1">
      <c r="A161" s="16"/>
      <c r="B161" s="17" t="s">
        <v>152</v>
      </c>
      <c r="C161" s="16" t="s">
        <v>32</v>
      </c>
      <c r="D161" s="18"/>
      <c r="E161" s="19">
        <v>0</v>
      </c>
      <c r="F161" s="16">
        <v>100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s="2" customFormat="1" ht="18" customHeight="1">
      <c r="A162" s="16"/>
      <c r="B162" s="17" t="s">
        <v>153</v>
      </c>
      <c r="C162" s="16" t="s">
        <v>32</v>
      </c>
      <c r="D162" s="18"/>
      <c r="E162" s="19">
        <v>0</v>
      </c>
      <c r="F162" s="16">
        <v>400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s="2" customFormat="1" ht="18" customHeight="1">
      <c r="A163" s="16"/>
      <c r="B163" s="17" t="s">
        <v>154</v>
      </c>
      <c r="C163" s="16" t="s">
        <v>32</v>
      </c>
      <c r="D163" s="18"/>
      <c r="E163" s="19">
        <v>0</v>
      </c>
      <c r="F163" s="16">
        <v>7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s="2" customFormat="1" ht="18" customHeight="1">
      <c r="A164" s="16"/>
      <c r="B164" s="17" t="s">
        <v>155</v>
      </c>
      <c r="C164" s="16" t="s">
        <v>32</v>
      </c>
      <c r="D164" s="18"/>
      <c r="E164" s="19">
        <v>0</v>
      </c>
      <c r="F164" s="16">
        <v>71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s="2" customFormat="1" ht="18" customHeight="1">
      <c r="A165" s="16"/>
      <c r="B165" s="17" t="s">
        <v>156</v>
      </c>
      <c r="C165" s="16" t="s">
        <v>32</v>
      </c>
      <c r="D165" s="18"/>
      <c r="E165" s="19">
        <v>0</v>
      </c>
      <c r="F165" s="16">
        <v>130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s="2" customFormat="1" ht="18" customHeight="1">
      <c r="A166" s="16"/>
      <c r="B166" s="17" t="s">
        <v>157</v>
      </c>
      <c r="C166" s="16" t="s">
        <v>32</v>
      </c>
      <c r="D166" s="18"/>
      <c r="E166" s="19">
        <v>0</v>
      </c>
      <c r="F166" s="16">
        <v>300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70" spans="1:27" s="4" customFormat="1" ht="18">
      <c r="A170" s="3"/>
      <c r="B170" s="4" t="s">
        <v>160</v>
      </c>
      <c r="C170" s="3"/>
      <c r="D170" s="3"/>
      <c r="E170" s="22" t="s">
        <v>161</v>
      </c>
      <c r="F170" s="22"/>
    </row>
    <row r="171" spans="1:27" s="4" customFormat="1" ht="18">
      <c r="A171" s="3"/>
      <c r="B171" s="4" t="s">
        <v>163</v>
      </c>
      <c r="C171" s="3"/>
      <c r="D171" s="3"/>
      <c r="E171" s="22" t="s">
        <v>162</v>
      </c>
      <c r="F171" s="22"/>
    </row>
    <row r="172" spans="1:27">
      <c r="B172" s="6" t="s">
        <v>158</v>
      </c>
    </row>
  </sheetData>
  <mergeCells count="9">
    <mergeCell ref="E171:F171"/>
    <mergeCell ref="E170:F170"/>
    <mergeCell ref="A8:F8"/>
    <mergeCell ref="A159:F159"/>
    <mergeCell ref="B1:F1"/>
    <mergeCell ref="A2:F2"/>
    <mergeCell ref="A3:F3"/>
    <mergeCell ref="A4:F4"/>
    <mergeCell ref="E6:F6"/>
  </mergeCells>
  <pageMargins left="0.74803149606299213" right="0" top="0.19685039370078741" bottom="0.19685039370078741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2020-06-05T08:52:36Z</cp:lastPrinted>
  <dcterms:created xsi:type="dcterms:W3CDTF">2020-06-05T08:05:55Z</dcterms:created>
  <dcterms:modified xsi:type="dcterms:W3CDTF">2020-06-05T08:52:40Z</dcterms:modified>
</cp:coreProperties>
</file>