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9440" windowHeight="13740"/>
  </bookViews>
  <sheets>
    <sheet name="КПК1917421" sheetId="4" r:id="rId1"/>
  </sheets>
  <definedNames>
    <definedName name="_xlnm.Print_Area" localSheetId="0">КПК1917421!$A$1:$BM$90</definedName>
  </definedNames>
  <calcPr calcId="145621" refMode="R1C1"/>
</workbook>
</file>

<file path=xl/calcChain.xml><?xml version="1.0" encoding="utf-8"?>
<calcChain xmlns="http://schemas.openxmlformats.org/spreadsheetml/2006/main">
  <c r="U22" i="4" l="1"/>
  <c r="AO66" i="4"/>
  <c r="AB58" i="4"/>
  <c r="AC49" i="4"/>
  <c r="AS22" i="4"/>
  <c r="AO73" i="4" l="1"/>
  <c r="AB59" i="4"/>
  <c r="AC50" i="4"/>
  <c r="BE70" i="4" l="1"/>
  <c r="BE76" i="4" l="1"/>
  <c r="AO74" i="4"/>
  <c r="BE73" i="4"/>
  <c r="AO70" i="4"/>
  <c r="AO69" i="4"/>
  <c r="BE69" i="4" s="1"/>
  <c r="AO71" i="4" l="1"/>
  <c r="BE71" i="4" l="1"/>
  <c r="BE77" i="4" l="1"/>
  <c r="BE74" i="4"/>
  <c r="BE67" i="4"/>
  <c r="BE66" i="4"/>
  <c r="AR59" i="4"/>
  <c r="AR58" i="4"/>
  <c r="AS50" i="4"/>
  <c r="AS49" i="4"/>
</calcChain>
</file>

<file path=xl/sharedStrings.xml><?xml version="1.0" encoding="utf-8"?>
<sst xmlns="http://schemas.openxmlformats.org/spreadsheetml/2006/main" count="153" uniqueCount="111">
  <si>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</si>
  <si>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</si>
  <si>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</si>
  <si>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</si>
  <si>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</si>
  <si>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</si>
  <si>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</si>
  <si>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</si>
  <si>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</si>
  <si>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</si>
  <si>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</si>
  <si>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</si>
  <si>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</si>
  <si>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</si>
  <si>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</si>
  <si>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</si>
  <si>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</si>
  <si>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</si>
  <si>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</si>
  <si>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</si>
  <si>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</si>
  <si>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</si>
  <si>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</si>
  <si>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</si>
  <si>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</si>
  <si>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</si>
  <si>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</si>
  <si>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</si>
  <si>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</si>
  <si>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</si>
  <si>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</si>
  <si>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</si>
  <si>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</si>
  <si>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</si>
  <si>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</si>
  <si>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</si>
  <si>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</si>
  <si>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</si>
  <si>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</si>
  <si>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</si>
  <si>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</si>
  <si>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</si>
  <si>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</si>
  <si>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</si>
  <si>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</si>
  <si>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</si>
  <si>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</si>
  <si>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</si>
  <si>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</si>
  <si>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</si>
  <si>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</si>
  <si>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</si>
  <si>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</si>
  <si>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</si>
  <si>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</si>
  <si>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</si>
  <si>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</si>
  <si>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</si>
  <si>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</si>
  <si>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</si>
  <si>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</si>
  <si>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</si>
  <si>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</si>
  <si>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</si>
  <si>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</si>
  <si>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Програма розвитку підприємств міського електротранспорту на 2016 - 2023 роки</t>
  </si>
  <si>
    <t>затрат</t>
  </si>
  <si>
    <t>од.</t>
  </si>
  <si>
    <t>грн.</t>
  </si>
  <si>
    <t>продукту</t>
  </si>
  <si>
    <t>ефективності</t>
  </si>
  <si>
    <t>якості</t>
  </si>
  <si>
    <t>відс.</t>
  </si>
  <si>
    <t>1900000</t>
  </si>
  <si>
    <t xml:space="preserve"> </t>
  </si>
  <si>
    <t>Управління транспорту та телекомунікацій виконкому Криворізької міської ради</t>
  </si>
  <si>
    <t>Департамент фінансів виконкому Криворізької міської ради</t>
  </si>
  <si>
    <t>Начальник управління транспорту та телекомунікацій виконкому Криворізької  міської ради</t>
  </si>
  <si>
    <t>Заступник директора департаменту фінансів виконкому Криворізької міської ради</t>
  </si>
  <si>
    <t>С.В Сиротюк</t>
  </si>
  <si>
    <t>А.Є.Осіюк</t>
  </si>
  <si>
    <t>26139770</t>
  </si>
  <si>
    <t>04578000000</t>
  </si>
  <si>
    <t>бюджетної програми місцевого бюджету на 2021  рік</t>
  </si>
  <si>
    <t>1910000</t>
  </si>
  <si>
    <t>Розрахунок</t>
  </si>
  <si>
    <t>1917421</t>
  </si>
  <si>
    <t>Утримання та розвиток наземного електротранспорту</t>
  </si>
  <si>
    <t>7421</t>
  </si>
  <si>
    <t>0453</t>
  </si>
  <si>
    <t>Наказ/розпорядчий документ</t>
  </si>
  <si>
    <t xml:space="preserve"> Рішення Криворізької міської   ради  від 24.12.2015 №66 "Про затвердження Програми розвитку підприємств міського електротранспорту                                                                                       на 2016-2023 роки", зі змінами</t>
  </si>
  <si>
    <t>Забезпечення діяльності у сфері міського електричного транспорту, пов`язаної з організацією та наданням транспортних послуг</t>
  </si>
  <si>
    <t>Забезпечення оплати транспортних послуг з перевезення пасажирів підприємствами електротранспорту</t>
  </si>
  <si>
    <t>Задоволення потреб громадян у доступних, якісних і безпечних перевезеннях  міським  електричним  транспортом  загального користування.</t>
  </si>
  <si>
    <t>Оплата  транспортних послуг з перевезення пасажирів електротранспортом</t>
  </si>
  <si>
    <t>тис. од.</t>
  </si>
  <si>
    <t>Кількість   перевезених пасажирів електротранспортом</t>
  </si>
  <si>
    <t xml:space="preserve">Договори про організацію надання транспортних послуг з перевезень міським електричним транспортом на 2021 рік  (додаток 2) </t>
  </si>
  <si>
    <t xml:space="preserve">Договори про організацію надання транспортних послуг з перевезень міським електричним транспортом на 2021 рік  (додаток 1) </t>
  </si>
  <si>
    <t>Кількість підприємств, з якими укладено договори на надання транспортних послуг</t>
  </si>
  <si>
    <t>Обсяг  транспортної роботи  на маршрутах  (тис. вагоно - кілометрів пасажироперевезень)  по КП "Швидкісний трамвай"</t>
  </si>
  <si>
    <t>Обсяг  транспортної роботи  на маршрутах    (тис. тролейбусо- кілометрів пасажироперевезень) по КП "Міський тролейбус"</t>
  </si>
  <si>
    <t>Вартість 1 вагоно- кілометра пасажироперевезень по                                                                                                                                                                                                                              КП "Швидкісний трамвай"</t>
  </si>
  <si>
    <t xml:space="preserve">Договори про організацію надання транспортних послуг з перевезень міським електричним транспортом                                                                                                              на 2021 рік  (додаток 2) </t>
  </si>
  <si>
    <t>Регулярність руху по  КП "Швидкісний трамвай"</t>
  </si>
  <si>
    <t>Вартість 1 тролейбусо- кілометра пасажироперевезень по                                                                                                                                                                                                                  КП "Міський тролейбус"</t>
  </si>
  <si>
    <t>Регулярність руху по КП "Міський тролейбус"</t>
  </si>
  <si>
    <t>Обсяг видатків на оплату транспортних послуг з перевезення пасажирів електротранспортом</t>
  </si>
  <si>
    <t xml:space="preserve">Рішення Криворізької міської ради від 23.12.2020  №6 "Про бюджет Криворізької міської територіальної громади  на 2021 рік", зі змінами; Рішення Криворізької міської ради від 28.04.2021 №427  "Про внесення змін до рішення міської ради від 24.12.2015 №66 «Про затвердження Програми розвитку підприємств міського електротранспорту на 2016 - 2023 роки" </t>
  </si>
  <si>
    <t>Конституція України (Закон від 28.06.1996 №254/96), зі змінами;_x000D__x000D_
Бюджетний кодекс України (Закон від 08.07.2010 №2456-VI), зі змінами;_x000D__x000D_
Господарський кодекс України;_x000D__x000D_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від 15.12.2020 №1082-ІХ "Про державний бюджет України на 2021 рік, зі змінами"; 
Закон України від 21.05.1997 №280/97-ВР"Про місцеве самоврядування  в Україні" ,зі змінами;_x000D__x000D_
Закон України від 29.06.2004 №1914-IV  "Про  міський електричний транспорт" , зі змінами;_x000D__x000D_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зі змінами;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№793 "Про затвердження складових Програмної класифікації видатків та кредитування місцевого бюджету";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Криворізької міської ради від 23.12.2020  №6"Про бюджет Криворізької міської територіальної громади  на 2021 рік", зі змінами;_x000D_
Рішення Криворізької міської ради від 28.04.2021 №418  "Про внесення змін до рішення міської ради від 23.12.20200 №6 "Про бюджет Криворізької міської територіальної громади  на 2021 рік"; 
Рішення Криворізької міської ради від 24.12.2015 № 66 "Про затвердження Програми розвитку підприємств міського електротранспорту на 2016-2023 роки", зі змінами;                                                                                   Рішення Криворізької міської ради від 28.04.2021 №427  "Про внесення змін до рішення міської ради від 24.12.2015 №66 «Про затвердження Програми розвитку підприємств міського електротранспорту на 2016 - 2023 роки" 
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</si>
</sst>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topLeftCell="A74" zoomScaleNormal="100" zoomScaleSheetLayoutView="100" workbookViewId="0">
      <selection activeCell="A10" sqref="A10:BL10"/>
    </sheetView>
  </sheetViews>
  <sheetFormatPr defaultRowHeight="12.75" x14ac:dyDescent="0.2"/>
  <cols>
    <col min="1" max="24" width="2.85546875" style="1" customWidth="1"/>
    <col min="25" max="25" width="5.7109375" style="1" customWidth="1"/>
    <col min="26" max="27" width="2.85546875" style="1" customWidth="1"/>
    <col min="28" max="28" width="5.42578125" style="1" customWidth="1"/>
    <col min="29" max="29" width="2.85546875" style="1" customWidth="1"/>
    <col min="30" max="30" width="4.5703125" style="1" customWidth="1"/>
    <col min="31" max="39" width="2.85546875" style="1" customWidth="1"/>
    <col min="40" max="40" width="6.71093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35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53" t="s">
        <v>90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21" customHeight="1" x14ac:dyDescent="0.2">
      <c r="AO4" s="55" t="s">
        <v>75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64">
        <v>44327</v>
      </c>
      <c r="AP7" s="65"/>
      <c r="AQ7" s="65"/>
      <c r="AR7" s="65"/>
      <c r="AS7" s="65"/>
      <c r="AT7" s="65"/>
      <c r="AU7" s="65"/>
      <c r="AV7" s="1" t="s">
        <v>63</v>
      </c>
      <c r="AW7" s="66">
        <v>9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7" t="s">
        <v>21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 x14ac:dyDescent="0.2">
      <c r="A11" s="67" t="s">
        <v>83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73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75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61" t="s">
        <v>81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62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84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75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61" t="s">
        <v>81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61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1" t="s">
        <v>86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88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89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70" t="s">
        <v>87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61" t="s">
        <v>82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f>607705323-11974483-209181</f>
        <v>595521659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f>607705323-11974483-209181</f>
        <v>595521659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2.5" customHeight="1" x14ac:dyDescent="0.2">
      <c r="A25" s="52" t="s">
        <v>37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225" customHeight="1" x14ac:dyDescent="0.2">
      <c r="A26" s="71" t="s">
        <v>110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9.2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8.75" customHeight="1" x14ac:dyDescent="0.2">
      <c r="A29" s="73" t="s">
        <v>28</v>
      </c>
      <c r="B29" s="73"/>
      <c r="C29" s="73"/>
      <c r="D29" s="73"/>
      <c r="E29" s="73"/>
      <c r="F29" s="73"/>
      <c r="G29" s="74" t="s">
        <v>40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x14ac:dyDescent="0.2">
      <c r="A32" s="40">
        <v>1</v>
      </c>
      <c r="B32" s="40"/>
      <c r="C32" s="40"/>
      <c r="D32" s="40"/>
      <c r="E32" s="40"/>
      <c r="F32" s="40"/>
      <c r="G32" s="84" t="s">
        <v>94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39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2.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71" t="s">
        <v>92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9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33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73" t="s">
        <v>28</v>
      </c>
      <c r="B38" s="73"/>
      <c r="C38" s="73"/>
      <c r="D38" s="73"/>
      <c r="E38" s="73"/>
      <c r="F38" s="73"/>
      <c r="G38" s="74" t="s">
        <v>25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7" t="s">
        <v>93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2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7" t="s">
        <v>28</v>
      </c>
      <c r="B45" s="77"/>
      <c r="C45" s="77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16.5" customHeight="1" x14ac:dyDescent="0.2">
      <c r="A46" s="77"/>
      <c r="B46" s="77"/>
      <c r="C46" s="77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7">
        <v>1</v>
      </c>
      <c r="B47" s="77"/>
      <c r="C47" s="77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103" t="s">
        <v>8</v>
      </c>
      <c r="AD48" s="103"/>
      <c r="AE48" s="103"/>
      <c r="AF48" s="103"/>
      <c r="AG48" s="103"/>
      <c r="AH48" s="103"/>
      <c r="AI48" s="103"/>
      <c r="AJ48" s="103"/>
      <c r="AK48" s="103" t="s">
        <v>9</v>
      </c>
      <c r="AL48" s="103"/>
      <c r="AM48" s="103"/>
      <c r="AN48" s="103"/>
      <c r="AO48" s="103"/>
      <c r="AP48" s="103"/>
      <c r="AQ48" s="103"/>
      <c r="AR48" s="103"/>
      <c r="AS48" s="44" t="s">
        <v>10</v>
      </c>
      <c r="AT48" s="103"/>
      <c r="AU48" s="103"/>
      <c r="AV48" s="103"/>
      <c r="AW48" s="103"/>
      <c r="AX48" s="103"/>
      <c r="AY48" s="103"/>
      <c r="AZ48" s="10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7" t="s">
        <v>95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46">
        <f>607705323-9640010.15-2334472.85-209181</f>
        <v>595521659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595521659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104" t="s">
        <v>64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45">
        <f>SUM(AC49)</f>
        <v>595521659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595521659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1" spans="1:79" ht="15" customHeight="1" x14ac:dyDescent="0.2"/>
    <row r="52" spans="1:79" ht="16.5" customHeight="1" x14ac:dyDescent="0.2">
      <c r="A52" s="52" t="s">
        <v>42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3" spans="1:79" ht="6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7" t="s">
        <v>28</v>
      </c>
      <c r="B54" s="77"/>
      <c r="C54" s="77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 x14ac:dyDescent="0.2">
      <c r="A55" s="77"/>
      <c r="B55" s="77"/>
      <c r="C55" s="77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 x14ac:dyDescent="0.2">
      <c r="A56" s="77">
        <v>1</v>
      </c>
      <c r="B56" s="77"/>
      <c r="C56" s="77"/>
      <c r="D56" s="97">
        <v>2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40" t="s">
        <v>6</v>
      </c>
      <c r="B57" s="40"/>
      <c r="C57" s="40"/>
      <c r="D57" s="81" t="s">
        <v>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103" t="s">
        <v>8</v>
      </c>
      <c r="AC57" s="103"/>
      <c r="AD57" s="103"/>
      <c r="AE57" s="103"/>
      <c r="AF57" s="103"/>
      <c r="AG57" s="103"/>
      <c r="AH57" s="103"/>
      <c r="AI57" s="103"/>
      <c r="AJ57" s="103" t="s">
        <v>9</v>
      </c>
      <c r="AK57" s="103"/>
      <c r="AL57" s="103"/>
      <c r="AM57" s="103"/>
      <c r="AN57" s="103"/>
      <c r="AO57" s="103"/>
      <c r="AP57" s="103"/>
      <c r="AQ57" s="103"/>
      <c r="AR57" s="103" t="s">
        <v>10</v>
      </c>
      <c r="AS57" s="103"/>
      <c r="AT57" s="103"/>
      <c r="AU57" s="103"/>
      <c r="AV57" s="103"/>
      <c r="AW57" s="103"/>
      <c r="AX57" s="103"/>
      <c r="AY57" s="103"/>
      <c r="CA57" s="1" t="s">
        <v>15</v>
      </c>
    </row>
    <row r="58" spans="1:79" ht="20.25" customHeight="1" x14ac:dyDescent="0.2">
      <c r="A58" s="40">
        <v>1</v>
      </c>
      <c r="B58" s="40"/>
      <c r="C58" s="40"/>
      <c r="D58" s="87" t="s">
        <v>65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46">
        <f>607705323-11974483-209181</f>
        <v>595521659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595521659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20.25" customHeight="1" x14ac:dyDescent="0.2">
      <c r="A59" s="47"/>
      <c r="B59" s="47"/>
      <c r="C59" s="47"/>
      <c r="D59" s="104" t="s">
        <v>27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45">
        <f>SUM(AB58)</f>
        <v>595521659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595521659</v>
      </c>
      <c r="AS59" s="45"/>
      <c r="AT59" s="45"/>
      <c r="AU59" s="45"/>
      <c r="AV59" s="45"/>
      <c r="AW59" s="45"/>
      <c r="AX59" s="45"/>
      <c r="AY59" s="45"/>
    </row>
    <row r="61" spans="1:79" ht="29.25" customHeight="1" x14ac:dyDescent="0.2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77" t="s">
        <v>28</v>
      </c>
      <c r="B62" s="77"/>
      <c r="C62" s="77"/>
      <c r="D62" s="77"/>
      <c r="E62" s="77"/>
      <c r="F62" s="77"/>
      <c r="G62" s="97" t="s">
        <v>44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77" t="s">
        <v>2</v>
      </c>
      <c r="AA62" s="77"/>
      <c r="AB62" s="77"/>
      <c r="AC62" s="77"/>
      <c r="AD62" s="77"/>
      <c r="AE62" s="77" t="s">
        <v>1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97" t="s">
        <v>29</v>
      </c>
      <c r="AP62" s="98"/>
      <c r="AQ62" s="98"/>
      <c r="AR62" s="98"/>
      <c r="AS62" s="98"/>
      <c r="AT62" s="98"/>
      <c r="AU62" s="98"/>
      <c r="AV62" s="99"/>
      <c r="AW62" s="97" t="s">
        <v>30</v>
      </c>
      <c r="AX62" s="98"/>
      <c r="AY62" s="98"/>
      <c r="AZ62" s="98"/>
      <c r="BA62" s="98"/>
      <c r="BB62" s="98"/>
      <c r="BC62" s="98"/>
      <c r="BD62" s="99"/>
      <c r="BE62" s="97" t="s">
        <v>27</v>
      </c>
      <c r="BF62" s="98"/>
      <c r="BG62" s="98"/>
      <c r="BH62" s="98"/>
      <c r="BI62" s="98"/>
      <c r="BJ62" s="98"/>
      <c r="BK62" s="98"/>
      <c r="BL62" s="99"/>
    </row>
    <row r="63" spans="1:79" ht="15.75" customHeight="1" x14ac:dyDescent="0.2">
      <c r="A63" s="77">
        <v>1</v>
      </c>
      <c r="B63" s="77"/>
      <c r="C63" s="77"/>
      <c r="D63" s="77"/>
      <c r="E63" s="77"/>
      <c r="F63" s="77"/>
      <c r="G63" s="97">
        <v>2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1" t="s">
        <v>7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40" t="s">
        <v>19</v>
      </c>
      <c r="AA64" s="40"/>
      <c r="AB64" s="40"/>
      <c r="AC64" s="40"/>
      <c r="AD64" s="40"/>
      <c r="AE64" s="113" t="s">
        <v>32</v>
      </c>
      <c r="AF64" s="113"/>
      <c r="AG64" s="113"/>
      <c r="AH64" s="113"/>
      <c r="AI64" s="113"/>
      <c r="AJ64" s="113"/>
      <c r="AK64" s="113"/>
      <c r="AL64" s="113"/>
      <c r="AM64" s="113"/>
      <c r="AN64" s="81"/>
      <c r="AO64" s="103" t="s">
        <v>8</v>
      </c>
      <c r="AP64" s="103"/>
      <c r="AQ64" s="103"/>
      <c r="AR64" s="103"/>
      <c r="AS64" s="103"/>
      <c r="AT64" s="103"/>
      <c r="AU64" s="103"/>
      <c r="AV64" s="103"/>
      <c r="AW64" s="103" t="s">
        <v>31</v>
      </c>
      <c r="AX64" s="103"/>
      <c r="AY64" s="103"/>
      <c r="AZ64" s="103"/>
      <c r="BA64" s="103"/>
      <c r="BB64" s="103"/>
      <c r="BC64" s="103"/>
      <c r="BD64" s="103"/>
      <c r="BE64" s="103" t="s">
        <v>10</v>
      </c>
      <c r="BF64" s="103"/>
      <c r="BG64" s="103"/>
      <c r="BH64" s="103"/>
      <c r="BI64" s="103"/>
      <c r="BJ64" s="103"/>
      <c r="BK64" s="103"/>
      <c r="BL64" s="103"/>
      <c r="CA64" s="1" t="s">
        <v>17</v>
      </c>
    </row>
    <row r="65" spans="1:79" s="4" customFormat="1" ht="12.75" customHeight="1" x14ac:dyDescent="0.2">
      <c r="A65" s="47">
        <v>1</v>
      </c>
      <c r="B65" s="47"/>
      <c r="C65" s="47"/>
      <c r="D65" s="47"/>
      <c r="E65" s="47"/>
      <c r="F65" s="47"/>
      <c r="G65" s="107" t="s">
        <v>66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 t="s">
        <v>74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33.5" customHeight="1" x14ac:dyDescent="0.2">
      <c r="A66" s="40">
        <v>0</v>
      </c>
      <c r="B66" s="40"/>
      <c r="C66" s="40"/>
      <c r="D66" s="40"/>
      <c r="E66" s="40"/>
      <c r="F66" s="40"/>
      <c r="G66" s="41" t="s">
        <v>108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68</v>
      </c>
      <c r="AA66" s="44"/>
      <c r="AB66" s="44"/>
      <c r="AC66" s="44"/>
      <c r="AD66" s="44"/>
      <c r="AE66" s="87" t="s">
        <v>109</v>
      </c>
      <c r="AF66" s="88"/>
      <c r="AG66" s="88"/>
      <c r="AH66" s="88"/>
      <c r="AI66" s="88"/>
      <c r="AJ66" s="88"/>
      <c r="AK66" s="88"/>
      <c r="AL66" s="88"/>
      <c r="AM66" s="88"/>
      <c r="AN66" s="89"/>
      <c r="AO66" s="46">
        <f>607705323-11974483-209181</f>
        <v>595521659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f>AO66+AW66</f>
        <v>595521659</v>
      </c>
      <c r="BF66" s="46"/>
      <c r="BG66" s="46"/>
      <c r="BH66" s="46"/>
      <c r="BI66" s="46"/>
      <c r="BJ66" s="46"/>
      <c r="BK66" s="46"/>
      <c r="BL66" s="46"/>
    </row>
    <row r="67" spans="1:79" ht="72" customHeight="1" x14ac:dyDescent="0.2">
      <c r="A67" s="40">
        <v>0</v>
      </c>
      <c r="B67" s="40"/>
      <c r="C67" s="40"/>
      <c r="D67" s="40"/>
      <c r="E67" s="40"/>
      <c r="F67" s="40"/>
      <c r="G67" s="41" t="s">
        <v>100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87" t="s">
        <v>91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>AO67+AW67</f>
        <v>2</v>
      </c>
      <c r="BF67" s="39"/>
      <c r="BG67" s="39"/>
      <c r="BH67" s="39"/>
      <c r="BI67" s="39"/>
      <c r="BJ67" s="39"/>
      <c r="BK67" s="39"/>
      <c r="BL67" s="39"/>
    </row>
    <row r="68" spans="1:79" s="4" customFormat="1" ht="19.5" customHeight="1" x14ac:dyDescent="0.2">
      <c r="A68" s="47">
        <v>2</v>
      </c>
      <c r="B68" s="47"/>
      <c r="C68" s="47"/>
      <c r="D68" s="47"/>
      <c r="E68" s="47"/>
      <c r="F68" s="47"/>
      <c r="G68" s="48" t="s">
        <v>69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110"/>
      <c r="AA68" s="110"/>
      <c r="AB68" s="110"/>
      <c r="AC68" s="110"/>
      <c r="AD68" s="110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 t="s">
        <v>74</v>
      </c>
      <c r="BF68" s="45"/>
      <c r="BG68" s="45"/>
      <c r="BH68" s="45"/>
      <c r="BI68" s="45"/>
      <c r="BJ68" s="45"/>
      <c r="BK68" s="45"/>
      <c r="BL68" s="45"/>
    </row>
    <row r="69" spans="1:79" ht="62.25" customHeight="1" x14ac:dyDescent="0.2">
      <c r="A69" s="40">
        <v>0</v>
      </c>
      <c r="B69" s="40"/>
      <c r="C69" s="40"/>
      <c r="D69" s="40"/>
      <c r="E69" s="40"/>
      <c r="F69" s="40"/>
      <c r="G69" s="41" t="s">
        <v>101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96</v>
      </c>
      <c r="AA69" s="44"/>
      <c r="AB69" s="44"/>
      <c r="AC69" s="44"/>
      <c r="AD69" s="44"/>
      <c r="AE69" s="41" t="s">
        <v>104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6">
        <f>6581.35</f>
        <v>6581.35</v>
      </c>
      <c r="AP69" s="46"/>
      <c r="AQ69" s="46"/>
      <c r="AR69" s="46"/>
      <c r="AS69" s="46"/>
      <c r="AT69" s="46"/>
      <c r="AU69" s="46"/>
      <c r="AV69" s="46"/>
      <c r="AW69" s="39">
        <v>0</v>
      </c>
      <c r="AX69" s="39"/>
      <c r="AY69" s="39"/>
      <c r="AZ69" s="39"/>
      <c r="BA69" s="39"/>
      <c r="BB69" s="39"/>
      <c r="BC69" s="39"/>
      <c r="BD69" s="39"/>
      <c r="BE69" s="46">
        <f>AO69+AW69</f>
        <v>6581.35</v>
      </c>
      <c r="BF69" s="46"/>
      <c r="BG69" s="46"/>
      <c r="BH69" s="46"/>
      <c r="BI69" s="46"/>
      <c r="BJ69" s="46"/>
      <c r="BK69" s="46"/>
      <c r="BL69" s="46"/>
    </row>
    <row r="70" spans="1:79" ht="60.75" customHeight="1" x14ac:dyDescent="0.2">
      <c r="A70" s="40">
        <v>0</v>
      </c>
      <c r="B70" s="40"/>
      <c r="C70" s="40"/>
      <c r="D70" s="40"/>
      <c r="E70" s="40"/>
      <c r="F70" s="40"/>
      <c r="G70" s="41" t="s">
        <v>102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96</v>
      </c>
      <c r="AA70" s="44"/>
      <c r="AB70" s="44"/>
      <c r="AC70" s="44"/>
      <c r="AD70" s="44"/>
      <c r="AE70" s="41" t="s">
        <v>98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122">
        <f>6599.023</f>
        <v>6599.0230000000001</v>
      </c>
      <c r="AP70" s="122"/>
      <c r="AQ70" s="122"/>
      <c r="AR70" s="122"/>
      <c r="AS70" s="122"/>
      <c r="AT70" s="122"/>
      <c r="AU70" s="122"/>
      <c r="AV70" s="122"/>
      <c r="AW70" s="39">
        <v>0</v>
      </c>
      <c r="AX70" s="39"/>
      <c r="AY70" s="39"/>
      <c r="AZ70" s="39"/>
      <c r="BA70" s="39"/>
      <c r="BB70" s="39"/>
      <c r="BC70" s="39"/>
      <c r="BD70" s="39"/>
      <c r="BE70" s="122">
        <f>AO70+AW70</f>
        <v>6599.0230000000001</v>
      </c>
      <c r="BF70" s="122"/>
      <c r="BG70" s="122"/>
      <c r="BH70" s="122"/>
      <c r="BI70" s="122"/>
      <c r="BJ70" s="122"/>
      <c r="BK70" s="122"/>
      <c r="BL70" s="122"/>
    </row>
    <row r="71" spans="1:79" ht="42.75" customHeight="1" x14ac:dyDescent="0.2">
      <c r="A71" s="40">
        <v>0</v>
      </c>
      <c r="B71" s="40"/>
      <c r="C71" s="40"/>
      <c r="D71" s="40"/>
      <c r="E71" s="40"/>
      <c r="F71" s="40"/>
      <c r="G71" s="41" t="s">
        <v>97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96</v>
      </c>
      <c r="AA71" s="44"/>
      <c r="AB71" s="44"/>
      <c r="AC71" s="44"/>
      <c r="AD71" s="44"/>
      <c r="AE71" s="41" t="s">
        <v>85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f>(4793.2+20564.4+2558.24+16672.8)</f>
        <v>44588.639999999999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>AO71+AW71</f>
        <v>44588.639999999999</v>
      </c>
      <c r="BF71" s="39"/>
      <c r="BG71" s="39"/>
      <c r="BH71" s="39"/>
      <c r="BI71" s="39"/>
      <c r="BJ71" s="39"/>
      <c r="BK71" s="39"/>
      <c r="BL71" s="39"/>
    </row>
    <row r="72" spans="1:79" s="4" customFormat="1" ht="20.25" customHeight="1" x14ac:dyDescent="0.2">
      <c r="A72" s="47">
        <v>3</v>
      </c>
      <c r="B72" s="47"/>
      <c r="C72" s="47"/>
      <c r="D72" s="47"/>
      <c r="E72" s="47"/>
      <c r="F72" s="47"/>
      <c r="G72" s="48" t="s">
        <v>70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110"/>
      <c r="AA72" s="110"/>
      <c r="AB72" s="110"/>
      <c r="AC72" s="110"/>
      <c r="AD72" s="110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 t="s">
        <v>74</v>
      </c>
      <c r="BF72" s="45"/>
      <c r="BG72" s="45"/>
      <c r="BH72" s="45"/>
      <c r="BI72" s="45"/>
      <c r="BJ72" s="45"/>
      <c r="BK72" s="45"/>
      <c r="BL72" s="45"/>
    </row>
    <row r="73" spans="1:79" ht="58.5" customHeight="1" x14ac:dyDescent="0.2">
      <c r="A73" s="40">
        <v>0</v>
      </c>
      <c r="B73" s="40"/>
      <c r="C73" s="40"/>
      <c r="D73" s="40"/>
      <c r="E73" s="40"/>
      <c r="F73" s="40"/>
      <c r="G73" s="41" t="s">
        <v>103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68</v>
      </c>
      <c r="AA73" s="44"/>
      <c r="AB73" s="44"/>
      <c r="AC73" s="44"/>
      <c r="AD73" s="44"/>
      <c r="AE73" s="41" t="s">
        <v>98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6">
        <f>68.42</f>
        <v>68.42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>AO73+AW73</f>
        <v>68.42</v>
      </c>
      <c r="BF73" s="46"/>
      <c r="BG73" s="46"/>
      <c r="BH73" s="46"/>
      <c r="BI73" s="46"/>
      <c r="BJ73" s="46"/>
      <c r="BK73" s="46"/>
      <c r="BL73" s="46"/>
    </row>
    <row r="74" spans="1:79" ht="52.5" customHeight="1" x14ac:dyDescent="0.2">
      <c r="A74" s="40">
        <v>0</v>
      </c>
      <c r="B74" s="40"/>
      <c r="C74" s="40"/>
      <c r="D74" s="40"/>
      <c r="E74" s="40"/>
      <c r="F74" s="40"/>
      <c r="G74" s="41" t="s">
        <v>106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68</v>
      </c>
      <c r="AA74" s="44"/>
      <c r="AB74" s="44"/>
      <c r="AC74" s="44"/>
      <c r="AD74" s="44"/>
      <c r="AE74" s="41" t="s">
        <v>98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6">
        <f>46.7</f>
        <v>46.7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>AO74+AW74</f>
        <v>46.7</v>
      </c>
      <c r="BF74" s="46"/>
      <c r="BG74" s="46"/>
      <c r="BH74" s="46"/>
      <c r="BI74" s="46"/>
      <c r="BJ74" s="46"/>
      <c r="BK74" s="46"/>
      <c r="BL74" s="46"/>
    </row>
    <row r="75" spans="1:79" s="4" customFormat="1" ht="21" customHeight="1" x14ac:dyDescent="0.2">
      <c r="A75" s="47">
        <v>4</v>
      </c>
      <c r="B75" s="47"/>
      <c r="C75" s="47"/>
      <c r="D75" s="47"/>
      <c r="E75" s="47"/>
      <c r="F75" s="47"/>
      <c r="G75" s="48" t="s">
        <v>71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110"/>
      <c r="AA75" s="110"/>
      <c r="AB75" s="110"/>
      <c r="AC75" s="110"/>
      <c r="AD75" s="110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 t="s">
        <v>74</v>
      </c>
      <c r="BF75" s="45"/>
      <c r="BG75" s="45"/>
      <c r="BH75" s="45"/>
      <c r="BI75" s="45"/>
      <c r="BJ75" s="45"/>
      <c r="BK75" s="45"/>
      <c r="BL75" s="45"/>
    </row>
    <row r="76" spans="1:79" ht="58.5" customHeight="1" x14ac:dyDescent="0.2">
      <c r="A76" s="40">
        <v>0</v>
      </c>
      <c r="B76" s="40"/>
      <c r="C76" s="40"/>
      <c r="D76" s="40"/>
      <c r="E76" s="40"/>
      <c r="F76" s="40"/>
      <c r="G76" s="41" t="s">
        <v>105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99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>AO76+AW76</f>
        <v>91</v>
      </c>
      <c r="BF76" s="39"/>
      <c r="BG76" s="39"/>
      <c r="BH76" s="39"/>
      <c r="BI76" s="39"/>
      <c r="BJ76" s="39"/>
      <c r="BK76" s="39"/>
      <c r="BL76" s="39"/>
    </row>
    <row r="77" spans="1:79" ht="58.5" customHeight="1" x14ac:dyDescent="0.2">
      <c r="A77" s="40">
        <v>0</v>
      </c>
      <c r="B77" s="40"/>
      <c r="C77" s="40"/>
      <c r="D77" s="40"/>
      <c r="E77" s="40"/>
      <c r="F77" s="40"/>
      <c r="G77" s="41" t="s">
        <v>107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99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>AO77+AW77</f>
        <v>85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118" t="s">
        <v>77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5"/>
      <c r="AO80" s="66" t="s">
        <v>79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</row>
    <row r="81" spans="1:59" x14ac:dyDescent="0.2">
      <c r="W81" s="116" t="s">
        <v>5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O81" s="116" t="s">
        <v>52</v>
      </c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</row>
    <row r="82" spans="1:59" ht="15.75" customHeight="1" x14ac:dyDescent="0.2">
      <c r="A82" s="121" t="s">
        <v>3</v>
      </c>
      <c r="B82" s="121"/>
      <c r="C82" s="121"/>
      <c r="D82" s="121"/>
      <c r="E82" s="121"/>
      <c r="F82" s="121"/>
    </row>
    <row r="83" spans="1:59" ht="13.15" customHeight="1" x14ac:dyDescent="0.2">
      <c r="A83" s="53" t="s">
        <v>76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</row>
    <row r="84" spans="1:59" x14ac:dyDescent="0.2">
      <c r="A84" s="117" t="s">
        <v>47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118" t="s">
        <v>78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5"/>
      <c r="AO86" s="66" t="s">
        <v>80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  <row r="87" spans="1:59" x14ac:dyDescent="0.2">
      <c r="W87" s="116" t="s">
        <v>5</v>
      </c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O87" s="116" t="s">
        <v>52</v>
      </c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</row>
    <row r="88" spans="1:59" x14ac:dyDescent="0.2">
      <c r="A88" s="114">
        <v>44323</v>
      </c>
      <c r="B88" s="115"/>
      <c r="C88" s="115"/>
      <c r="D88" s="115"/>
      <c r="E88" s="115"/>
      <c r="F88" s="115"/>
      <c r="G88" s="115"/>
      <c r="H88" s="115"/>
    </row>
    <row r="89" spans="1:59" x14ac:dyDescent="0.2">
      <c r="A89" s="116" t="s">
        <v>45</v>
      </c>
      <c r="B89" s="116"/>
      <c r="C89" s="116"/>
      <c r="D89" s="116"/>
      <c r="E89" s="116"/>
      <c r="F89" s="116"/>
      <c r="G89" s="116"/>
      <c r="H89" s="11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Z72:AD72"/>
    <mergeCell ref="AE72:AN72"/>
    <mergeCell ref="AO72:AV72"/>
    <mergeCell ref="AW72:BD72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AO76:AV76"/>
    <mergeCell ref="AW76:BD76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BE69:BL69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8:H88"/>
    <mergeCell ref="A89:H89"/>
    <mergeCell ref="A50:C50"/>
    <mergeCell ref="D50:AB50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E73:BL7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BE76:BL76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A73:F73"/>
    <mergeCell ref="G73:Y73"/>
    <mergeCell ref="Z73:AD73"/>
    <mergeCell ref="AE73:AN73"/>
    <mergeCell ref="AO73:AV73"/>
    <mergeCell ref="AW73:BD73"/>
  </mergeCells>
  <conditionalFormatting sqref="G65:L65">
    <cfRule type="cellIs" dxfId="27" priority="32" stopIfTrue="1" operator="equal">
      <formula>$G64</formula>
    </cfRule>
  </conditionalFormatting>
  <conditionalFormatting sqref="D49">
    <cfRule type="cellIs" dxfId="26" priority="33" stopIfTrue="1" operator="equal">
      <formula>$D48</formula>
    </cfRule>
  </conditionalFormatting>
  <conditionalFormatting sqref="A65:F65">
    <cfRule type="cellIs" dxfId="25" priority="34" stopIfTrue="1" operator="equal">
      <formula>0</formula>
    </cfRule>
  </conditionalFormatting>
  <conditionalFormatting sqref="D50">
    <cfRule type="cellIs" dxfId="24" priority="31" stopIfTrue="1" operator="equal">
      <formula>$D49</formula>
    </cfRule>
  </conditionalFormatting>
  <conditionalFormatting sqref="G66">
    <cfRule type="cellIs" dxfId="23" priority="28" stopIfTrue="1" operator="equal">
      <formula>$G65</formula>
    </cfRule>
  </conditionalFormatting>
  <conditionalFormatting sqref="A66:F66">
    <cfRule type="cellIs" dxfId="22" priority="29" stopIfTrue="1" operator="equal">
      <formula>0</formula>
    </cfRule>
  </conditionalFormatting>
  <conditionalFormatting sqref="G67">
    <cfRule type="cellIs" dxfId="21" priority="26" stopIfTrue="1" operator="equal">
      <formula>$G66</formula>
    </cfRule>
  </conditionalFormatting>
  <conditionalFormatting sqref="A67:F67">
    <cfRule type="cellIs" dxfId="20" priority="27" stopIfTrue="1" operator="equal">
      <formula>0</formula>
    </cfRule>
  </conditionalFormatting>
  <conditionalFormatting sqref="G68">
    <cfRule type="cellIs" dxfId="19" priority="24" stopIfTrue="1" operator="equal">
      <formula>$G67</formula>
    </cfRule>
  </conditionalFormatting>
  <conditionalFormatting sqref="A68:F68">
    <cfRule type="cellIs" dxfId="18" priority="25" stopIfTrue="1" operator="equal">
      <formula>0</formula>
    </cfRule>
  </conditionalFormatting>
  <conditionalFormatting sqref="G70">
    <cfRule type="cellIs" dxfId="17" priority="22" stopIfTrue="1" operator="equal">
      <formula>$G68</formula>
    </cfRule>
  </conditionalFormatting>
  <conditionalFormatting sqref="A70:F70">
    <cfRule type="cellIs" dxfId="16" priority="23" stopIfTrue="1" operator="equal">
      <formula>0</formula>
    </cfRule>
  </conditionalFormatting>
  <conditionalFormatting sqref="G72">
    <cfRule type="cellIs" dxfId="15" priority="20" stopIfTrue="1" operator="equal">
      <formula>$G70</formula>
    </cfRule>
  </conditionalFormatting>
  <conditionalFormatting sqref="A72:F72">
    <cfRule type="cellIs" dxfId="14" priority="21" stopIfTrue="1" operator="equal">
      <formula>0</formula>
    </cfRule>
  </conditionalFormatting>
  <conditionalFormatting sqref="G74">
    <cfRule type="cellIs" dxfId="13" priority="18" stopIfTrue="1" operator="equal">
      <formula>$G72</formula>
    </cfRule>
  </conditionalFormatting>
  <conditionalFormatting sqref="A74:F74">
    <cfRule type="cellIs" dxfId="12" priority="19" stopIfTrue="1" operator="equal">
      <formula>0</formula>
    </cfRule>
  </conditionalFormatting>
  <conditionalFormatting sqref="G75">
    <cfRule type="cellIs" dxfId="11" priority="16" stopIfTrue="1" operator="equal">
      <formula>$G74</formula>
    </cfRule>
  </conditionalFormatting>
  <conditionalFormatting sqref="A75:F75">
    <cfRule type="cellIs" dxfId="10" priority="17" stopIfTrue="1" operator="equal">
      <formula>0</formula>
    </cfRule>
  </conditionalFormatting>
  <conditionalFormatting sqref="G77">
    <cfRule type="cellIs" dxfId="9" priority="14" stopIfTrue="1" operator="equal">
      <formula>$G75</formula>
    </cfRule>
  </conditionalFormatting>
  <conditionalFormatting sqref="A77:F77">
    <cfRule type="cellIs" dxfId="8" priority="15" stopIfTrue="1" operator="equal">
      <formula>0</formula>
    </cfRule>
  </conditionalFormatting>
  <conditionalFormatting sqref="G71">
    <cfRule type="cellIs" dxfId="7" priority="10" stopIfTrue="1" operator="equal">
      <formula>$G70</formula>
    </cfRule>
  </conditionalFormatting>
  <conditionalFormatting sqref="A71:F71">
    <cfRule type="cellIs" dxfId="6" priority="11" stopIfTrue="1" operator="equal">
      <formula>0</formula>
    </cfRule>
  </conditionalFormatting>
  <conditionalFormatting sqref="G69">
    <cfRule type="cellIs" dxfId="5" priority="5" stopIfTrue="1" operator="equal">
      <formula>$G67</formula>
    </cfRule>
  </conditionalFormatting>
  <conditionalFormatting sqref="A69:F69">
    <cfRule type="cellIs" dxfId="4" priority="6" stopIfTrue="1" operator="equal">
      <formula>0</formula>
    </cfRule>
  </conditionalFormatting>
  <conditionalFormatting sqref="G73">
    <cfRule type="cellIs" dxfId="3" priority="3" stopIfTrue="1" operator="equal">
      <formula>$G71</formula>
    </cfRule>
  </conditionalFormatting>
  <conditionalFormatting sqref="A73:F73">
    <cfRule type="cellIs" dxfId="2" priority="4" stopIfTrue="1" operator="equal">
      <formula>0</formula>
    </cfRule>
  </conditionalFormatting>
  <conditionalFormatting sqref="G76">
    <cfRule type="cellIs" dxfId="1" priority="1" stopIfTrue="1" operator="equal">
      <formula>$G74</formula>
    </cfRule>
  </conditionalFormatting>
  <conditionalFormatting sqref="A76:F7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КПК1917421</vt:lpstr>
      <vt:lpstr>КПК1917421!Область_печати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transport155_1</cp:lastModifiedBy>
  <cp:lastPrinted>2021-05-07T08:43:47Z</cp:lastPrinted>
  <dcterms:created xsi:type="dcterms:W3CDTF">2016-08-15T09:54:21Z</dcterms:created>
  <dcterms:modified xsi:type="dcterms:W3CDTF">2021-05-13T12:16:40Z</dcterms:modified>
</cp:coreProperties>
</file>