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240" windowHeight="11715" activeTab="0"/>
  </bookViews>
  <sheets>
    <sheet name="звіт з 01.01.2020" sheetId="1" r:id="rId1"/>
  </sheets>
  <definedNames>
    <definedName name="_xlnm.Print_Area" localSheetId="0">'звіт з 01.01.2020'!$A$1:$M$93</definedName>
  </definedNames>
  <calcPr fullCalcOnLoad="1"/>
</workbook>
</file>

<file path=xl/sharedStrings.xml><?xml version="1.0" encoding="utf-8"?>
<sst xmlns="http://schemas.openxmlformats.org/spreadsheetml/2006/main" count="165" uniqueCount="93">
  <si>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</si>
  <si>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</si>
  <si>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</si>
  <si>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</si>
  <si>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</si>
  <si>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</si>
  <si>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</si>
  <si>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</si>
  <si>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</si>
  <si>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</si>
  <si>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</si>
  <si>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</si>
  <si>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</si>
  <si>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</si>
  <si>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</si>
  <si>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</si>
  <si>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</si>
  <si>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</si>
  <si>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</si>
  <si>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</si>
  <si>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</si>
  <si>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</si>
  <si>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</si>
  <si>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</si>
  <si>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</si>
  <si>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</si>
  <si>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</si>
  <si>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</si>
  <si>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</si>
  <si>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</si>
  <si>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</si>
  <si>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</si>
  <si>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</si>
  <si>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</si>
  <si>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</si>
  <si>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</si>
  <si>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</si>
  <si>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</si>
  <si>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</si>
  <si>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</si>
  <si>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</si>
  <si>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</si>
  <si>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</si>
  <si>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</si>
  <si>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</si>
  <si>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'1200000</t>
  </si>
  <si>
    <t>Департамент розвитку інфраструктури міста виконкому Криворізької міської ради</t>
  </si>
  <si>
    <t>1210000</t>
  </si>
  <si>
    <t>1216011</t>
  </si>
  <si>
    <t>Експлуатація та технічне обслуговування житлового фонду</t>
  </si>
  <si>
    <t>Забезпечення належного утримання та ефективної експлуатації житлово-комунального господарства</t>
  </si>
  <si>
    <t>Забезпечення і захист прав співвласників ОСББ для належного утримання та використання спільного майна</t>
  </si>
  <si>
    <t>Підвищення експлуатаційних властивостей житлового фонду і утримання  його у належному стані, забезпечення його надійності та безпечної експлуатації, покращення умов проживання мешканців міста</t>
  </si>
  <si>
    <t>Капітальний ремонт житлового фонду, в тому числі гуртожитки</t>
  </si>
  <si>
    <t>Капітальний ремонт конструктивних елементів ОСББ</t>
  </si>
  <si>
    <t>Поточний ремонт житлового фонду</t>
  </si>
  <si>
    <t>Програма розвитку та утримання житлово-комунального господарства міста на період 2017 - 2019 років</t>
  </si>
  <si>
    <t>Обсяг видатків передбачених на капітальний ремонт житлового фонду, у тому числі гуртожитки</t>
  </si>
  <si>
    <t>Кількість будинків, що потребують виготовлення ПКД та проведення її експертизи</t>
  </si>
  <si>
    <t>Кількість будинків, що потребують капітального ремонту</t>
  </si>
  <si>
    <t>Обсяг видатків на виконання заходів з капітального ремонту конструктивних елементів житлового фонду</t>
  </si>
  <si>
    <t>Кількість об`єктів (ОСББ), які потребують підтримки на виконання заходів з капітального ремонту конструктивних елементів житлового фонду</t>
  </si>
  <si>
    <t>Обсяг видатків передбачених на фінансування управителів на заходи з поточного ремонту житлових будинків, пов'язаних з ліквідацією наслідків буревію</t>
  </si>
  <si>
    <t>Кількість будинків, по яким планується виготовлення ПКД та проведення її експертизи</t>
  </si>
  <si>
    <t>Кількість будинків, на яких планується виконати капітальний ремонт</t>
  </si>
  <si>
    <t>Кількість об`єктів (ОСББ), яким планується надання підтримки на виконання заходів з капітального ремонту конструктивних елементів житлового фонду</t>
  </si>
  <si>
    <t>Середня вартість капітального ремонту 1 будинку</t>
  </si>
  <si>
    <t>Середні витрати на розробку 1 проекту капітального ремонту будинку</t>
  </si>
  <si>
    <t>Середні витрати на фінансування 1 управителя на заходи з поточного ремонту житлових будинків, пов'язаних з ліквідацією наследків буревію</t>
  </si>
  <si>
    <t>Питома вага кількості будинків, на які планується проведення капітального ремонту до кількості будинків, що потребує капітального ремонту</t>
  </si>
  <si>
    <t>Рівень готовності проектно-кошторисної документації</t>
  </si>
  <si>
    <t>Питома вага кількості об`єктів (ОСББ), яким планується надання підтримки на виконання заходів з капітального ремонту конструктивних елементів до кількості, які його потребують</t>
  </si>
  <si>
    <t>Питома вага кількості управителів, щодо яких планується здійснити фінансування на заходи з поточного ремонту житлових будинків, пов'язаних з ліквідацією наследків буревію, до кількості управителів, які потребують фінансування</t>
  </si>
  <si>
    <t>грн.</t>
  </si>
  <si>
    <t>од.</t>
  </si>
  <si>
    <t>Звернення мешканців, лист управління з питань надзвичайних ситуацій та цивільного захисту населення, лист виконкому районної у місті ради, технічний висновок</t>
  </si>
  <si>
    <t>Протокол засідання комісії з проведення конкурсу міні-проектів "Мій дім - ОСББ" від 15.02.2019, протокол засідання комісії з проведення конкурсу міні-проектів "Мій дім - ОСББ" від 30.07.2019</t>
  </si>
  <si>
    <t>Протокол позачергового засідання №10 Криворізької міської комісії з питань техногенно-екологічної безпеки та надзвичайних ситуації при виконкомі міської ради</t>
  </si>
  <si>
    <t>розрахунок</t>
  </si>
  <si>
    <t>відс.</t>
  </si>
  <si>
    <t>Відхилення виникло внаслідок економії коштів після проведення процедур закупівель, за результатам фактичного виконання  договорів, за рахунок зменшення вартості матеріалів.</t>
  </si>
  <si>
    <t>Директор департаменту розвитку інфраструктури міста виконкому Криворізької міської ради</t>
  </si>
  <si>
    <t xml:space="preserve">І.О.Карий </t>
  </si>
  <si>
    <t>Начальник управління фінансів та бухгалтерської звітності департаменту розвитку інфраструктури міста виконкому Криворізької міської ради, головний бухгалтер</t>
  </si>
  <si>
    <t>Н.М. Степанюк</t>
  </si>
  <si>
    <t>про виконання паспорта бюджетної програми місцевого бюджету на 2019 рік</t>
  </si>
  <si>
    <t>Програма підтримки об'єднань співвласників багатоквартирного будинку в м. Кривому Розі н період 2017-2019 років</t>
  </si>
  <si>
    <t>Кількість управителів, які потребують фінансування на заходи з поточного ремонту житлових будинків, пов'язаних з ліквідацією наслідків буревію</t>
  </si>
  <si>
    <t>За рахунок виділених коштів з міського бюджету здійснено капітальний ремонт конструктивних елементів житлових будинків, мешканцями яких створено ОСББ, виконано роботи з капітального  ремонту  житлового  фонду, здійснено заходи з поточного ремонту житлових будинків, пов'язаних з ліквідацією наслідків буревію</t>
  </si>
  <si>
    <t>Рішення Криворізької міської ради "Про міський бюджет на 2019" від 26.12.2018 №3274 (зі змінами)</t>
  </si>
  <si>
    <t>Середня вартість капітального ремонту 1 житлового будинку, в якому створено (ОСББ)</t>
  </si>
  <si>
    <t xml:space="preserve">Здійснено заходи  для підвищення експлуатаційних властивостей житлового фонду і утримання  його у належному стані, забезпечення його надійності та безпечної експлуатації, покращення умов проживання мешканців міста. Виконання бюджетної програми становить 99,7%. </t>
  </si>
  <si>
    <t>Кількість управителів, щодо яких планується здійснити фінансування на заходи з поточного ремонту житлових будинків, пов'язаних з ліквідацією наслідків буревію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</si>
</sst>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\ _₽_-;\-* #,##0.0\ _₽_-;_-* &quot;-&quot;??\ _₽_-;_-@_-"/>
    <numFmt numFmtId="178" formatCode="_-* #,##0\ _₽_-;\-* #,##0\ _₽_-;_-* &quot;-&quot;??\ _₽_-;_-@_-"/>
    <numFmt numFmtId="179" formatCode="_-* #,##0.000\ _₽_-;\-* #,##0.0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42" fillId="0" borderId="0" xfId="0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1" xfId="0" applyFont="1" applyBorder="1" applyAlignment="1" quotePrefix="1">
      <alignment horizontal="center" vertical="center" wrapText="1"/>
    </xf>
    <xf numFmtId="43" fontId="39" fillId="0" borderId="10" xfId="58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178" fontId="39" fillId="0" borderId="10" xfId="58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3" fontId="39" fillId="0" borderId="10" xfId="58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9" fillId="0" borderId="0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view="pageBreakPreview" zoomScale="60" zoomScaleNormal="75" zoomScalePageLayoutView="0" workbookViewId="0" topLeftCell="A22">
      <selection activeCell="A38" sqref="A38:M38"/>
    </sheetView>
  </sheetViews>
  <sheetFormatPr defaultColWidth="9.140625" defaultRowHeight="15"/>
  <cols>
    <col min="1" max="1" width="4.421875" style="6" customWidth="1"/>
    <col min="2" max="2" width="27.28125" style="6" customWidth="1"/>
    <col min="3" max="3" width="9.140625" style="6" customWidth="1"/>
    <col min="4" max="4" width="23.00390625" style="6" customWidth="1"/>
    <col min="5" max="5" width="18.421875" style="6" customWidth="1"/>
    <col min="6" max="6" width="18.8515625" style="6" customWidth="1"/>
    <col min="7" max="7" width="18.140625" style="6" customWidth="1"/>
    <col min="8" max="9" width="18.57421875" style="6" customWidth="1"/>
    <col min="10" max="10" width="18.7109375" style="6" customWidth="1"/>
    <col min="11" max="11" width="14.7109375" style="6" customWidth="1"/>
    <col min="12" max="12" width="17.7109375" style="6" customWidth="1"/>
    <col min="13" max="13" width="15.7109375" style="6" customWidth="1"/>
    <col min="14" max="16384" width="9.140625" style="6" customWidth="1"/>
  </cols>
  <sheetData>
    <row r="1" spans="10:13" ht="15.75" customHeight="1">
      <c r="J1" s="35" t="s">
        <v>44</v>
      </c>
      <c r="K1" s="35"/>
      <c r="L1" s="35"/>
      <c r="M1" s="35"/>
    </row>
    <row r="2" spans="10:13" ht="15.75">
      <c r="J2" s="35"/>
      <c r="K2" s="35"/>
      <c r="L2" s="35"/>
      <c r="M2" s="35"/>
    </row>
    <row r="3" spans="10:13" ht="15.75">
      <c r="J3" s="35"/>
      <c r="K3" s="35"/>
      <c r="L3" s="35"/>
      <c r="M3" s="35"/>
    </row>
    <row r="4" spans="10:13" ht="15.75">
      <c r="J4" s="35"/>
      <c r="K4" s="35"/>
      <c r="L4" s="35"/>
      <c r="M4" s="35"/>
    </row>
    <row r="5" spans="1:13" ht="15.75">
      <c r="A5" s="36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.75">
      <c r="A6" s="36" t="s">
        <v>85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.75">
      <c r="A7" s="23" t="s">
        <v>0</v>
      </c>
      <c r="B7" s="4" t="s">
        <v>45</v>
      </c>
      <c r="C7" s="2"/>
      <c r="E7" s="29" t="s">
        <v>46</v>
      </c>
      <c r="F7" s="30"/>
      <c r="G7" s="30"/>
      <c r="H7" s="30"/>
      <c r="I7" s="30"/>
      <c r="J7" s="30"/>
      <c r="K7" s="30"/>
      <c r="L7" s="30"/>
      <c r="M7" s="30"/>
    </row>
    <row r="8" spans="1:13" ht="15" customHeight="1">
      <c r="A8" s="23"/>
      <c r="B8" s="7" t="s">
        <v>25</v>
      </c>
      <c r="C8" s="2"/>
      <c r="E8" s="38" t="s">
        <v>14</v>
      </c>
      <c r="F8" s="38"/>
      <c r="G8" s="38"/>
      <c r="H8" s="38"/>
      <c r="I8" s="38"/>
      <c r="J8" s="38"/>
      <c r="K8" s="38"/>
      <c r="L8" s="38"/>
      <c r="M8" s="38"/>
    </row>
    <row r="9" spans="1:13" ht="15.75">
      <c r="A9" s="23" t="s">
        <v>1</v>
      </c>
      <c r="B9" s="15" t="s">
        <v>47</v>
      </c>
      <c r="C9" s="2"/>
      <c r="E9" s="29" t="s">
        <v>46</v>
      </c>
      <c r="F9" s="30"/>
      <c r="G9" s="30"/>
      <c r="H9" s="30"/>
      <c r="I9" s="30"/>
      <c r="J9" s="30"/>
      <c r="K9" s="30"/>
      <c r="L9" s="30"/>
      <c r="M9" s="30"/>
    </row>
    <row r="10" spans="1:13" ht="15" customHeight="1">
      <c r="A10" s="23"/>
      <c r="B10" s="7" t="s">
        <v>25</v>
      </c>
      <c r="C10" s="2"/>
      <c r="E10" s="31" t="s">
        <v>13</v>
      </c>
      <c r="F10" s="31"/>
      <c r="G10" s="31"/>
      <c r="H10" s="31"/>
      <c r="I10" s="31"/>
      <c r="J10" s="31"/>
      <c r="K10" s="31"/>
      <c r="L10" s="31"/>
      <c r="M10" s="31"/>
    </row>
    <row r="11" spans="1:13" ht="15.75">
      <c r="A11" s="23" t="s">
        <v>2</v>
      </c>
      <c r="B11" s="15" t="s">
        <v>48</v>
      </c>
      <c r="C11" s="4">
        <v>610</v>
      </c>
      <c r="E11" s="29" t="s">
        <v>49</v>
      </c>
      <c r="F11" s="30"/>
      <c r="G11" s="30"/>
      <c r="H11" s="30"/>
      <c r="I11" s="30"/>
      <c r="J11" s="30"/>
      <c r="K11" s="30"/>
      <c r="L11" s="30"/>
      <c r="M11" s="30"/>
    </row>
    <row r="12" spans="1:13" ht="15" customHeight="1">
      <c r="A12" s="23"/>
      <c r="B12" s="5" t="s">
        <v>43</v>
      </c>
      <c r="C12" s="5" t="s">
        <v>3</v>
      </c>
      <c r="E12" s="38" t="s">
        <v>15</v>
      </c>
      <c r="F12" s="38"/>
      <c r="G12" s="38"/>
      <c r="H12" s="38"/>
      <c r="I12" s="38"/>
      <c r="J12" s="38"/>
      <c r="K12" s="38"/>
      <c r="L12" s="38"/>
      <c r="M12" s="38"/>
    </row>
    <row r="13" spans="1:13" ht="19.5" customHeight="1">
      <c r="A13" s="39" t="s">
        <v>29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ht="15.75">
      <c r="A14" s="1"/>
    </row>
    <row r="15" spans="1:13" ht="31.5">
      <c r="A15" s="3" t="s">
        <v>24</v>
      </c>
      <c r="B15" s="24" t="s">
        <v>26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5.75">
      <c r="A16" s="3"/>
      <c r="B16" s="24" t="s">
        <v>50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5.75">
      <c r="A17" s="3"/>
      <c r="B17" s="24" t="s">
        <v>51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ht="15.75">
      <c r="A18" s="1"/>
    </row>
    <row r="19" ht="15.75">
      <c r="A19" s="8" t="s">
        <v>30</v>
      </c>
    </row>
    <row r="20" spans="1:13" ht="35.2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ht="15.75">
      <c r="A21" s="8" t="s">
        <v>31</v>
      </c>
    </row>
    <row r="22" ht="15.75">
      <c r="A22" s="1"/>
    </row>
    <row r="23" spans="1:13" ht="32.25" customHeight="1">
      <c r="A23" s="3" t="s">
        <v>24</v>
      </c>
      <c r="B23" s="24" t="s">
        <v>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.75">
      <c r="A24" s="3"/>
      <c r="B24" s="24" t="s">
        <v>49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15.75">
      <c r="A25" s="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ht="15.75">
      <c r="A26" s="1"/>
    </row>
    <row r="27" ht="15.75">
      <c r="A27" s="8" t="s">
        <v>32</v>
      </c>
    </row>
    <row r="28" ht="15.75">
      <c r="M28" s="2" t="s">
        <v>27</v>
      </c>
    </row>
    <row r="29" ht="15.75">
      <c r="A29" s="1"/>
    </row>
    <row r="30" spans="1:26" ht="30" customHeight="1">
      <c r="A30" s="24" t="s">
        <v>24</v>
      </c>
      <c r="B30" s="24" t="s">
        <v>33</v>
      </c>
      <c r="C30" s="24"/>
      <c r="D30" s="24"/>
      <c r="E30" s="24" t="s">
        <v>17</v>
      </c>
      <c r="F30" s="24"/>
      <c r="G30" s="24"/>
      <c r="H30" s="24" t="s">
        <v>34</v>
      </c>
      <c r="I30" s="24"/>
      <c r="J30" s="24"/>
      <c r="K30" s="24" t="s">
        <v>18</v>
      </c>
      <c r="L30" s="24"/>
      <c r="M30" s="24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33" customHeight="1">
      <c r="A31" s="24"/>
      <c r="B31" s="24"/>
      <c r="C31" s="24"/>
      <c r="D31" s="24"/>
      <c r="E31" s="3" t="s">
        <v>19</v>
      </c>
      <c r="F31" s="3" t="s">
        <v>20</v>
      </c>
      <c r="G31" s="3" t="s">
        <v>21</v>
      </c>
      <c r="H31" s="3" t="s">
        <v>19</v>
      </c>
      <c r="I31" s="3" t="s">
        <v>20</v>
      </c>
      <c r="J31" s="3" t="s">
        <v>21</v>
      </c>
      <c r="K31" s="3" t="s">
        <v>19</v>
      </c>
      <c r="L31" s="3" t="s">
        <v>20</v>
      </c>
      <c r="M31" s="3" t="s">
        <v>21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15.75">
      <c r="A32" s="3">
        <v>1</v>
      </c>
      <c r="B32" s="24">
        <v>2</v>
      </c>
      <c r="C32" s="24"/>
      <c r="D32" s="24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ht="15.75">
      <c r="A33" s="3"/>
      <c r="B33" s="24" t="s">
        <v>6</v>
      </c>
      <c r="C33" s="24"/>
      <c r="D33" s="24"/>
      <c r="E33" s="16">
        <f>E34+E35+E36</f>
        <v>11000000</v>
      </c>
      <c r="F33" s="17">
        <f>F34+F35+F36</f>
        <v>19166978</v>
      </c>
      <c r="G33" s="17">
        <f>E33+F33</f>
        <v>30166978</v>
      </c>
      <c r="H33" s="17">
        <f>H34+H35+H36</f>
        <v>10972147.25</v>
      </c>
      <c r="I33" s="17">
        <f>I34+I35+I36</f>
        <v>19093291.27</v>
      </c>
      <c r="J33" s="16">
        <f>H33+I33</f>
        <v>30065438.52</v>
      </c>
      <c r="K33" s="17">
        <f>K34+K35+K36</f>
        <v>-27852.75</v>
      </c>
      <c r="L33" s="17">
        <f>I33-F33</f>
        <v>-73686.73000000045</v>
      </c>
      <c r="M33" s="17">
        <f>K33+L33</f>
        <v>-101539.48000000045</v>
      </c>
      <c r="R33" s="9"/>
      <c r="S33" s="9"/>
      <c r="T33" s="9"/>
      <c r="U33" s="9"/>
      <c r="V33" s="9"/>
      <c r="W33" s="9"/>
      <c r="X33" s="9"/>
      <c r="Y33" s="9"/>
      <c r="Z33" s="9"/>
    </row>
    <row r="34" spans="1:26" ht="39.75" customHeight="1">
      <c r="A34" s="13"/>
      <c r="B34" s="24" t="s">
        <v>53</v>
      </c>
      <c r="C34" s="24"/>
      <c r="D34" s="24"/>
      <c r="E34" s="18">
        <v>0</v>
      </c>
      <c r="F34" s="16">
        <f>9364900-50000</f>
        <v>9314900</v>
      </c>
      <c r="G34" s="17">
        <f>E34+F34</f>
        <v>9314900</v>
      </c>
      <c r="H34" s="18">
        <v>0</v>
      </c>
      <c r="I34" s="16">
        <v>9309489.09</v>
      </c>
      <c r="J34" s="17">
        <f>H34+I34</f>
        <v>9309489.09</v>
      </c>
      <c r="K34" s="18">
        <v>0</v>
      </c>
      <c r="L34" s="17">
        <f>I34-F34</f>
        <v>-5410.910000000149</v>
      </c>
      <c r="M34" s="17">
        <f>K34+L34</f>
        <v>-5410.910000000149</v>
      </c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5.25" customHeight="1">
      <c r="A35" s="13"/>
      <c r="B35" s="24" t="s">
        <v>54</v>
      </c>
      <c r="C35" s="24"/>
      <c r="D35" s="24"/>
      <c r="E35" s="18">
        <v>0</v>
      </c>
      <c r="F35" s="16">
        <f>9802078+50000</f>
        <v>9852078</v>
      </c>
      <c r="G35" s="17">
        <f>E35+F35</f>
        <v>9852078</v>
      </c>
      <c r="H35" s="18">
        <v>0</v>
      </c>
      <c r="I35" s="16">
        <v>9783802.18</v>
      </c>
      <c r="J35" s="17">
        <f>H35+I35</f>
        <v>9783802.18</v>
      </c>
      <c r="K35" s="18">
        <v>0</v>
      </c>
      <c r="L35" s="17">
        <f>I35-F35</f>
        <v>-68275.8200000003</v>
      </c>
      <c r="M35" s="17">
        <f>K35+L35</f>
        <v>-68275.8200000003</v>
      </c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30" customHeight="1">
      <c r="A36" s="3"/>
      <c r="B36" s="24" t="s">
        <v>55</v>
      </c>
      <c r="C36" s="24"/>
      <c r="D36" s="24"/>
      <c r="E36" s="16">
        <v>11000000</v>
      </c>
      <c r="F36" s="18">
        <v>0</v>
      </c>
      <c r="G36" s="17">
        <f>E36+F36</f>
        <v>11000000</v>
      </c>
      <c r="H36" s="16">
        <v>10972147.25</v>
      </c>
      <c r="I36" s="18">
        <v>0</v>
      </c>
      <c r="J36" s="17">
        <f>H36+I36</f>
        <v>10972147.25</v>
      </c>
      <c r="K36" s="17">
        <f>H36-E36</f>
        <v>-27852.75</v>
      </c>
      <c r="L36" s="18">
        <v>0</v>
      </c>
      <c r="M36" s="17">
        <f>K36+L36</f>
        <v>-27852.75</v>
      </c>
      <c r="R36" s="9"/>
      <c r="S36" s="9"/>
      <c r="T36" s="9"/>
      <c r="U36" s="9"/>
      <c r="V36" s="9"/>
      <c r="W36" s="9"/>
      <c r="X36" s="9"/>
      <c r="Y36" s="9"/>
      <c r="Z36" s="9"/>
    </row>
    <row r="37" spans="1:13" ht="32.25" customHeight="1">
      <c r="A37" s="32" t="s">
        <v>35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39.75" customHeight="1">
      <c r="A38" s="25" t="s">
        <v>80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33" customHeight="1">
      <c r="A39" s="34" t="s">
        <v>36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5.75">
      <c r="A40" s="2"/>
      <c r="M40" s="12" t="s">
        <v>27</v>
      </c>
    </row>
    <row r="41" ht="15.75">
      <c r="A41" s="1"/>
    </row>
    <row r="42" spans="1:13" ht="31.5" customHeight="1">
      <c r="A42" s="24" t="s">
        <v>4</v>
      </c>
      <c r="B42" s="24" t="s">
        <v>37</v>
      </c>
      <c r="C42" s="24"/>
      <c r="D42" s="24"/>
      <c r="E42" s="24" t="s">
        <v>17</v>
      </c>
      <c r="F42" s="24"/>
      <c r="G42" s="24"/>
      <c r="H42" s="24" t="s">
        <v>34</v>
      </c>
      <c r="I42" s="24"/>
      <c r="J42" s="24"/>
      <c r="K42" s="24" t="s">
        <v>18</v>
      </c>
      <c r="L42" s="24"/>
      <c r="M42" s="24"/>
    </row>
    <row r="43" spans="1:13" ht="33.75" customHeight="1">
      <c r="A43" s="24"/>
      <c r="B43" s="24"/>
      <c r="C43" s="24"/>
      <c r="D43" s="24"/>
      <c r="E43" s="3" t="s">
        <v>19</v>
      </c>
      <c r="F43" s="3" t="s">
        <v>20</v>
      </c>
      <c r="G43" s="3" t="s">
        <v>21</v>
      </c>
      <c r="H43" s="3" t="s">
        <v>19</v>
      </c>
      <c r="I43" s="3" t="s">
        <v>20</v>
      </c>
      <c r="J43" s="3" t="s">
        <v>21</v>
      </c>
      <c r="K43" s="3" t="s">
        <v>19</v>
      </c>
      <c r="L43" s="3" t="s">
        <v>20</v>
      </c>
      <c r="M43" s="3" t="s">
        <v>21</v>
      </c>
    </row>
    <row r="44" spans="1:13" ht="15.75">
      <c r="A44" s="3">
        <v>1</v>
      </c>
      <c r="B44" s="24">
        <v>2</v>
      </c>
      <c r="C44" s="24"/>
      <c r="D44" s="24"/>
      <c r="E44" s="3">
        <v>3</v>
      </c>
      <c r="F44" s="3">
        <v>4</v>
      </c>
      <c r="G44" s="3">
        <v>5</v>
      </c>
      <c r="H44" s="3">
        <v>6</v>
      </c>
      <c r="I44" s="3">
        <v>7</v>
      </c>
      <c r="J44" s="3">
        <v>8</v>
      </c>
      <c r="K44" s="3">
        <v>9</v>
      </c>
      <c r="L44" s="3">
        <v>10</v>
      </c>
      <c r="M44" s="3">
        <v>11</v>
      </c>
    </row>
    <row r="45" spans="1:13" ht="65.25" customHeight="1">
      <c r="A45" s="3"/>
      <c r="B45" s="24" t="s">
        <v>56</v>
      </c>
      <c r="C45" s="24"/>
      <c r="D45" s="24"/>
      <c r="E45" s="16">
        <v>11000000</v>
      </c>
      <c r="F45" s="16">
        <f>9314900+50000-50000</f>
        <v>9314900</v>
      </c>
      <c r="G45" s="17">
        <f>E45+F45</f>
        <v>20314900</v>
      </c>
      <c r="H45" s="17">
        <v>10972147.25</v>
      </c>
      <c r="I45" s="17">
        <v>9309489.09</v>
      </c>
      <c r="J45" s="17">
        <f>H45+I45</f>
        <v>20281636.34</v>
      </c>
      <c r="K45" s="17">
        <f>H45-E45</f>
        <v>-27852.75</v>
      </c>
      <c r="L45" s="17">
        <f>I45-F45</f>
        <v>-5410.910000000149</v>
      </c>
      <c r="M45" s="17">
        <f>K45+L45</f>
        <v>-33263.66000000015</v>
      </c>
    </row>
    <row r="46" spans="1:13" ht="49.5" customHeight="1">
      <c r="A46" s="13"/>
      <c r="B46" s="24" t="s">
        <v>86</v>
      </c>
      <c r="C46" s="24"/>
      <c r="D46" s="24"/>
      <c r="E46" s="18">
        <v>0</v>
      </c>
      <c r="F46" s="16">
        <f>9852078-50000+50000</f>
        <v>9852078</v>
      </c>
      <c r="G46" s="17">
        <f>E46+F46</f>
        <v>9852078</v>
      </c>
      <c r="H46" s="18">
        <v>0</v>
      </c>
      <c r="I46" s="17">
        <f>9783802.18</f>
        <v>9783802.18</v>
      </c>
      <c r="J46" s="17">
        <f>H46+I46</f>
        <v>9783802.18</v>
      </c>
      <c r="K46" s="18">
        <f>H46-E46</f>
        <v>0</v>
      </c>
      <c r="L46" s="17">
        <f>I46-F46</f>
        <v>-68275.8200000003</v>
      </c>
      <c r="M46" s="17">
        <f>K46+L46</f>
        <v>-68275.8200000003</v>
      </c>
    </row>
    <row r="47" ht="15.75">
      <c r="A47" s="1"/>
    </row>
    <row r="48" ht="15.75">
      <c r="A48" s="8" t="s">
        <v>38</v>
      </c>
    </row>
    <row r="49" ht="15.75">
      <c r="A49" s="1"/>
    </row>
    <row r="50" spans="1:13" ht="55.5" customHeight="1">
      <c r="A50" s="24" t="s">
        <v>4</v>
      </c>
      <c r="B50" s="24" t="s">
        <v>22</v>
      </c>
      <c r="C50" s="24" t="s">
        <v>7</v>
      </c>
      <c r="D50" s="24" t="s">
        <v>8</v>
      </c>
      <c r="E50" s="24" t="s">
        <v>17</v>
      </c>
      <c r="F50" s="24"/>
      <c r="G50" s="24"/>
      <c r="H50" s="24" t="s">
        <v>39</v>
      </c>
      <c r="I50" s="24"/>
      <c r="J50" s="24"/>
      <c r="K50" s="24" t="s">
        <v>18</v>
      </c>
      <c r="L50" s="24"/>
      <c r="M50" s="24"/>
    </row>
    <row r="51" spans="1:13" ht="30.75" customHeight="1">
      <c r="A51" s="24"/>
      <c r="B51" s="24"/>
      <c r="C51" s="24"/>
      <c r="D51" s="24"/>
      <c r="E51" s="3" t="s">
        <v>19</v>
      </c>
      <c r="F51" s="3" t="s">
        <v>20</v>
      </c>
      <c r="G51" s="3" t="s">
        <v>21</v>
      </c>
      <c r="H51" s="3" t="s">
        <v>19</v>
      </c>
      <c r="I51" s="3" t="s">
        <v>20</v>
      </c>
      <c r="J51" s="3" t="s">
        <v>21</v>
      </c>
      <c r="K51" s="3" t="s">
        <v>19</v>
      </c>
      <c r="L51" s="3" t="s">
        <v>20</v>
      </c>
      <c r="M51" s="3" t="s">
        <v>21</v>
      </c>
    </row>
    <row r="52" spans="1:13" ht="15.75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  <c r="G52" s="3">
        <v>7</v>
      </c>
      <c r="H52" s="3">
        <v>8</v>
      </c>
      <c r="I52" s="3">
        <v>9</v>
      </c>
      <c r="J52" s="3">
        <v>10</v>
      </c>
      <c r="K52" s="3">
        <v>11</v>
      </c>
      <c r="L52" s="3">
        <v>12</v>
      </c>
      <c r="M52" s="3">
        <v>13</v>
      </c>
    </row>
    <row r="53" spans="1:13" ht="15.75">
      <c r="A53" s="3">
        <v>1</v>
      </c>
      <c r="B53" s="3" t="s">
        <v>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08.75" customHeight="1">
      <c r="A54" s="3"/>
      <c r="B54" s="3" t="s">
        <v>57</v>
      </c>
      <c r="C54" s="3" t="s">
        <v>73</v>
      </c>
      <c r="D54" s="3" t="s">
        <v>89</v>
      </c>
      <c r="E54" s="18">
        <v>0</v>
      </c>
      <c r="F54" s="16">
        <v>9364900</v>
      </c>
      <c r="G54" s="16">
        <f aca="true" t="shared" si="0" ref="G54:G60">E54+F54</f>
        <v>9364900</v>
      </c>
      <c r="H54" s="18">
        <v>0</v>
      </c>
      <c r="I54" s="16">
        <v>9309489.09</v>
      </c>
      <c r="J54" s="16">
        <f aca="true" t="shared" si="1" ref="J54:J60">H54+I54</f>
        <v>9309489.09</v>
      </c>
      <c r="K54" s="18">
        <f>H54-E54</f>
        <v>0</v>
      </c>
      <c r="L54" s="16">
        <f>I54-F54</f>
        <v>-55410.91000000015</v>
      </c>
      <c r="M54" s="16">
        <f>K54+L54</f>
        <v>-55410.91000000015</v>
      </c>
    </row>
    <row r="55" spans="1:13" ht="169.5" customHeight="1">
      <c r="A55" s="13"/>
      <c r="B55" s="13" t="s">
        <v>58</v>
      </c>
      <c r="C55" s="13" t="s">
        <v>74</v>
      </c>
      <c r="D55" s="13" t="s">
        <v>75</v>
      </c>
      <c r="E55" s="20">
        <v>0</v>
      </c>
      <c r="F55" s="20">
        <v>9</v>
      </c>
      <c r="G55" s="20">
        <f t="shared" si="0"/>
        <v>9</v>
      </c>
      <c r="H55" s="20">
        <v>0</v>
      </c>
      <c r="I55" s="20">
        <v>9</v>
      </c>
      <c r="J55" s="20">
        <f t="shared" si="1"/>
        <v>9</v>
      </c>
      <c r="K55" s="20">
        <f aca="true" t="shared" si="2" ref="K55:K60">H55-E55</f>
        <v>0</v>
      </c>
      <c r="L55" s="20">
        <f aca="true" t="shared" si="3" ref="L55:L60">I55-F55</f>
        <v>0</v>
      </c>
      <c r="M55" s="20">
        <f aca="true" t="shared" si="4" ref="M55:M60">K55+L55</f>
        <v>0</v>
      </c>
    </row>
    <row r="56" spans="1:13" ht="167.25" customHeight="1">
      <c r="A56" s="13"/>
      <c r="B56" s="13" t="s">
        <v>59</v>
      </c>
      <c r="C56" s="13" t="s">
        <v>74</v>
      </c>
      <c r="D56" s="13" t="s">
        <v>75</v>
      </c>
      <c r="E56" s="20">
        <v>0</v>
      </c>
      <c r="F56" s="13">
        <v>5</v>
      </c>
      <c r="G56" s="20">
        <f t="shared" si="0"/>
        <v>5</v>
      </c>
      <c r="H56" s="13">
        <v>0</v>
      </c>
      <c r="I56" s="13">
        <v>5</v>
      </c>
      <c r="J56" s="20">
        <f t="shared" si="1"/>
        <v>5</v>
      </c>
      <c r="K56" s="20">
        <f t="shared" si="2"/>
        <v>0</v>
      </c>
      <c r="L56" s="20">
        <f t="shared" si="3"/>
        <v>0</v>
      </c>
      <c r="M56" s="20">
        <f t="shared" si="4"/>
        <v>0</v>
      </c>
    </row>
    <row r="57" spans="1:13" ht="105.75" customHeight="1">
      <c r="A57" s="13"/>
      <c r="B57" s="13" t="s">
        <v>60</v>
      </c>
      <c r="C57" s="13" t="s">
        <v>73</v>
      </c>
      <c r="D57" s="13" t="s">
        <v>89</v>
      </c>
      <c r="E57" s="18">
        <v>0</v>
      </c>
      <c r="F57" s="16">
        <v>9802078</v>
      </c>
      <c r="G57" s="16">
        <f t="shared" si="0"/>
        <v>9802078</v>
      </c>
      <c r="H57" s="18">
        <v>0</v>
      </c>
      <c r="I57" s="16">
        <v>9783802.18</v>
      </c>
      <c r="J57" s="17">
        <f t="shared" si="1"/>
        <v>9783802.18</v>
      </c>
      <c r="K57" s="18">
        <f t="shared" si="2"/>
        <v>0</v>
      </c>
      <c r="L57" s="16">
        <f t="shared" si="3"/>
        <v>-18275.820000000298</v>
      </c>
      <c r="M57" s="16">
        <f t="shared" si="4"/>
        <v>-18275.820000000298</v>
      </c>
    </row>
    <row r="58" spans="1:13" ht="183" customHeight="1">
      <c r="A58" s="13"/>
      <c r="B58" s="13" t="s">
        <v>61</v>
      </c>
      <c r="C58" s="13" t="s">
        <v>74</v>
      </c>
      <c r="D58" s="13" t="s">
        <v>76</v>
      </c>
      <c r="E58" s="13">
        <v>0</v>
      </c>
      <c r="F58" s="13">
        <v>13</v>
      </c>
      <c r="G58" s="20">
        <f t="shared" si="0"/>
        <v>13</v>
      </c>
      <c r="H58" s="13">
        <v>0</v>
      </c>
      <c r="I58" s="13">
        <v>13</v>
      </c>
      <c r="J58" s="13">
        <f t="shared" si="1"/>
        <v>13</v>
      </c>
      <c r="K58" s="20">
        <f t="shared" si="2"/>
        <v>0</v>
      </c>
      <c r="L58" s="20">
        <f t="shared" si="3"/>
        <v>0</v>
      </c>
      <c r="M58" s="20">
        <f t="shared" si="4"/>
        <v>0</v>
      </c>
    </row>
    <row r="59" spans="1:13" ht="126">
      <c r="A59" s="13"/>
      <c r="B59" s="13" t="s">
        <v>62</v>
      </c>
      <c r="C59" s="13" t="s">
        <v>73</v>
      </c>
      <c r="D59" s="13" t="s">
        <v>89</v>
      </c>
      <c r="E59" s="16">
        <v>11000000</v>
      </c>
      <c r="F59" s="18">
        <v>0</v>
      </c>
      <c r="G59" s="16">
        <f t="shared" si="0"/>
        <v>11000000</v>
      </c>
      <c r="H59" s="16">
        <v>10972147.25</v>
      </c>
      <c r="I59" s="13">
        <v>0</v>
      </c>
      <c r="J59" s="17">
        <f t="shared" si="1"/>
        <v>10972147.25</v>
      </c>
      <c r="K59" s="16">
        <f t="shared" si="2"/>
        <v>-27852.75</v>
      </c>
      <c r="L59" s="18">
        <f t="shared" si="3"/>
        <v>0</v>
      </c>
      <c r="M59" s="16">
        <f t="shared" si="4"/>
        <v>-27852.75</v>
      </c>
    </row>
    <row r="60" spans="1:13" ht="173.25">
      <c r="A60" s="13"/>
      <c r="B60" s="13" t="s">
        <v>87</v>
      </c>
      <c r="C60" s="13" t="s">
        <v>74</v>
      </c>
      <c r="D60" s="13" t="s">
        <v>77</v>
      </c>
      <c r="E60" s="13">
        <v>7</v>
      </c>
      <c r="F60" s="13">
        <v>0</v>
      </c>
      <c r="G60" s="19">
        <f t="shared" si="0"/>
        <v>7</v>
      </c>
      <c r="H60" s="13">
        <v>7</v>
      </c>
      <c r="I60" s="13">
        <v>0</v>
      </c>
      <c r="J60" s="13">
        <f t="shared" si="1"/>
        <v>7</v>
      </c>
      <c r="K60" s="20">
        <f t="shared" si="2"/>
        <v>0</v>
      </c>
      <c r="L60" s="20">
        <f t="shared" si="3"/>
        <v>0</v>
      </c>
      <c r="M60" s="20">
        <f t="shared" si="4"/>
        <v>0</v>
      </c>
    </row>
    <row r="61" spans="1:13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.75">
      <c r="A62" s="24" t="s">
        <v>40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36" customHeight="1">
      <c r="A63" s="24" t="s">
        <v>80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5.75">
      <c r="A64" s="3">
        <v>2</v>
      </c>
      <c r="B64" s="3" t="s">
        <v>10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73.25" customHeight="1">
      <c r="A65" s="3"/>
      <c r="B65" s="3" t="s">
        <v>63</v>
      </c>
      <c r="C65" s="3" t="s">
        <v>74</v>
      </c>
      <c r="D65" s="3" t="s">
        <v>75</v>
      </c>
      <c r="E65" s="3">
        <v>0</v>
      </c>
      <c r="F65" s="3">
        <v>9</v>
      </c>
      <c r="G65" s="3">
        <f>E65+F65</f>
        <v>9</v>
      </c>
      <c r="H65" s="3">
        <v>0</v>
      </c>
      <c r="I65" s="3">
        <v>9</v>
      </c>
      <c r="J65" s="3">
        <f>H65+I65</f>
        <v>9</v>
      </c>
      <c r="K65" s="3">
        <f aca="true" t="shared" si="5" ref="K65:L67">H65-E65</f>
        <v>0</v>
      </c>
      <c r="L65" s="3">
        <f t="shared" si="5"/>
        <v>0</v>
      </c>
      <c r="M65" s="3">
        <f>K65+L65</f>
        <v>0</v>
      </c>
    </row>
    <row r="66" spans="1:13" ht="174" customHeight="1">
      <c r="A66" s="13"/>
      <c r="B66" s="13" t="s">
        <v>64</v>
      </c>
      <c r="C66" s="13" t="s">
        <v>74</v>
      </c>
      <c r="D66" s="13" t="s">
        <v>75</v>
      </c>
      <c r="E66" s="13">
        <v>0</v>
      </c>
      <c r="F66" s="13">
        <v>5</v>
      </c>
      <c r="G66" s="13">
        <f>E66+F66</f>
        <v>5</v>
      </c>
      <c r="H66" s="13">
        <v>0</v>
      </c>
      <c r="I66" s="13">
        <v>5</v>
      </c>
      <c r="J66" s="13">
        <f>H66+I66</f>
        <v>5</v>
      </c>
      <c r="K66" s="13">
        <f t="shared" si="5"/>
        <v>0</v>
      </c>
      <c r="L66" s="13">
        <f t="shared" si="5"/>
        <v>0</v>
      </c>
      <c r="M66" s="13">
        <f>K66+L66</f>
        <v>0</v>
      </c>
    </row>
    <row r="67" spans="1:13" ht="187.5" customHeight="1">
      <c r="A67" s="13"/>
      <c r="B67" s="13" t="s">
        <v>65</v>
      </c>
      <c r="C67" s="13" t="s">
        <v>74</v>
      </c>
      <c r="D67" s="13" t="s">
        <v>76</v>
      </c>
      <c r="E67" s="13">
        <v>0</v>
      </c>
      <c r="F67" s="13">
        <v>13</v>
      </c>
      <c r="G67" s="13">
        <f>E67+F67</f>
        <v>13</v>
      </c>
      <c r="H67" s="13">
        <v>0</v>
      </c>
      <c r="I67" s="13">
        <v>13</v>
      </c>
      <c r="J67" s="13">
        <f>H67+I67</f>
        <v>13</v>
      </c>
      <c r="K67" s="13">
        <f t="shared" si="5"/>
        <v>0</v>
      </c>
      <c r="L67" s="13">
        <f t="shared" si="5"/>
        <v>0</v>
      </c>
      <c r="M67" s="13">
        <f>K67+L67</f>
        <v>0</v>
      </c>
    </row>
    <row r="68" spans="1:13" ht="184.5" customHeight="1">
      <c r="A68" s="13"/>
      <c r="B68" s="13" t="s">
        <v>92</v>
      </c>
      <c r="C68" s="13" t="s">
        <v>74</v>
      </c>
      <c r="D68" s="13" t="s">
        <v>77</v>
      </c>
      <c r="E68" s="13">
        <v>7</v>
      </c>
      <c r="F68" s="13">
        <v>0</v>
      </c>
      <c r="G68" s="13">
        <f>E68+F68</f>
        <v>7</v>
      </c>
      <c r="H68" s="13">
        <v>7</v>
      </c>
      <c r="I68" s="13">
        <v>0</v>
      </c>
      <c r="J68" s="13">
        <f>H68+I68</f>
        <v>7</v>
      </c>
      <c r="K68" s="13">
        <v>0</v>
      </c>
      <c r="L68" s="13">
        <f>I68-F68</f>
        <v>0</v>
      </c>
      <c r="M68" s="13">
        <f>K68+L68</f>
        <v>0</v>
      </c>
    </row>
    <row r="69" spans="1:13" ht="15.75">
      <c r="A69" s="24" t="s">
        <v>40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5.75">
      <c r="A70" s="3">
        <v>3</v>
      </c>
      <c r="B70" s="3" t="s">
        <v>11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47.25">
      <c r="A71" s="3"/>
      <c r="B71" s="3" t="s">
        <v>66</v>
      </c>
      <c r="C71" s="3" t="s">
        <v>73</v>
      </c>
      <c r="D71" s="3" t="s">
        <v>78</v>
      </c>
      <c r="E71" s="18">
        <v>0</v>
      </c>
      <c r="F71" s="17">
        <v>1562936.27</v>
      </c>
      <c r="G71" s="17">
        <f>E71+F71</f>
        <v>1562936.27</v>
      </c>
      <c r="H71" s="18">
        <v>0</v>
      </c>
      <c r="I71" s="17">
        <v>1551854.082</v>
      </c>
      <c r="J71" s="21">
        <f>H71+I71</f>
        <v>1551854.082</v>
      </c>
      <c r="K71" s="18">
        <f aca="true" t="shared" si="6" ref="K71:L74">H71-E71</f>
        <v>0</v>
      </c>
      <c r="L71" s="16">
        <f t="shared" si="6"/>
        <v>-11082.188000000082</v>
      </c>
      <c r="M71" s="16">
        <f>K71+L71</f>
        <v>-11082.188000000082</v>
      </c>
    </row>
    <row r="72" spans="1:13" ht="63">
      <c r="A72" s="3"/>
      <c r="B72" s="3" t="s">
        <v>67</v>
      </c>
      <c r="C72" s="13" t="s">
        <v>73</v>
      </c>
      <c r="D72" s="13" t="s">
        <v>78</v>
      </c>
      <c r="E72" s="18">
        <v>0</v>
      </c>
      <c r="F72" s="17">
        <v>172246.52</v>
      </c>
      <c r="G72" s="17">
        <f>E72+F72</f>
        <v>172246.52</v>
      </c>
      <c r="H72" s="18">
        <v>0</v>
      </c>
      <c r="I72" s="17">
        <f>G72+H72</f>
        <v>172246.52</v>
      </c>
      <c r="J72" s="16">
        <f>H72+I72</f>
        <v>172246.52</v>
      </c>
      <c r="K72" s="18">
        <f t="shared" si="6"/>
        <v>0</v>
      </c>
      <c r="L72" s="18">
        <f t="shared" si="6"/>
        <v>0</v>
      </c>
      <c r="M72" s="18">
        <f>K72+L72</f>
        <v>0</v>
      </c>
    </row>
    <row r="73" spans="1:13" ht="74.25" customHeight="1">
      <c r="A73" s="13"/>
      <c r="B73" s="13" t="s">
        <v>90</v>
      </c>
      <c r="C73" s="13" t="s">
        <v>73</v>
      </c>
      <c r="D73" s="13" t="s">
        <v>78</v>
      </c>
      <c r="E73" s="18">
        <v>0</v>
      </c>
      <c r="F73" s="17">
        <f>F57/F67</f>
        <v>754006</v>
      </c>
      <c r="G73" s="17">
        <f>E73+F73</f>
        <v>754006</v>
      </c>
      <c r="H73" s="18">
        <v>0</v>
      </c>
      <c r="I73" s="17">
        <f>I57/I58</f>
        <v>752600.1676923076</v>
      </c>
      <c r="J73" s="17">
        <f>H73+I73</f>
        <v>752600.1676923076</v>
      </c>
      <c r="K73" s="18">
        <f t="shared" si="6"/>
        <v>0</v>
      </c>
      <c r="L73" s="17">
        <f t="shared" si="6"/>
        <v>-1405.8323076923843</v>
      </c>
      <c r="M73" s="17">
        <f>K73+L73</f>
        <v>-1405.8323076923843</v>
      </c>
    </row>
    <row r="74" spans="1:13" ht="110.25">
      <c r="A74" s="13"/>
      <c r="B74" s="13" t="s">
        <v>68</v>
      </c>
      <c r="C74" s="13" t="s">
        <v>73</v>
      </c>
      <c r="D74" s="13" t="s">
        <v>78</v>
      </c>
      <c r="E74" s="17">
        <f>E59/E60</f>
        <v>1571428.5714285714</v>
      </c>
      <c r="F74" s="18">
        <v>0</v>
      </c>
      <c r="G74" s="17">
        <f>E74+F74</f>
        <v>1571428.5714285714</v>
      </c>
      <c r="H74" s="17">
        <f>H59/H60</f>
        <v>1567449.607142857</v>
      </c>
      <c r="I74" s="18">
        <v>0</v>
      </c>
      <c r="J74" s="17">
        <f>H74+I74</f>
        <v>1567449.607142857</v>
      </c>
      <c r="K74" s="16">
        <f t="shared" si="6"/>
        <v>-3978.964285714319</v>
      </c>
      <c r="L74" s="18">
        <f t="shared" si="6"/>
        <v>0</v>
      </c>
      <c r="M74" s="17">
        <f>K74+L74</f>
        <v>-3978.964285714319</v>
      </c>
    </row>
    <row r="75" spans="1:13" ht="15.75">
      <c r="A75" s="24" t="s">
        <v>40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36" customHeight="1">
      <c r="A76" s="24" t="s">
        <v>80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5.75">
      <c r="A77" s="3">
        <v>4</v>
      </c>
      <c r="B77" s="3" t="s">
        <v>12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10.25">
      <c r="A78" s="3"/>
      <c r="B78" s="3" t="s">
        <v>69</v>
      </c>
      <c r="C78" s="3" t="s">
        <v>79</v>
      </c>
      <c r="D78" s="13" t="s">
        <v>78</v>
      </c>
      <c r="E78" s="3">
        <v>0</v>
      </c>
      <c r="F78" s="3">
        <f>F66/F56*100</f>
        <v>100</v>
      </c>
      <c r="G78" s="3">
        <f>E78+F78</f>
        <v>100</v>
      </c>
      <c r="H78" s="3">
        <v>0</v>
      </c>
      <c r="I78" s="13">
        <f>I66/I56*100</f>
        <v>100</v>
      </c>
      <c r="J78" s="3">
        <f>H78+I78</f>
        <v>100</v>
      </c>
      <c r="K78" s="3">
        <f aca="true" t="shared" si="7" ref="K78:L81">H78-E78</f>
        <v>0</v>
      </c>
      <c r="L78" s="3">
        <f t="shared" si="7"/>
        <v>0</v>
      </c>
      <c r="M78" s="3">
        <f>K78+L78</f>
        <v>0</v>
      </c>
    </row>
    <row r="79" spans="1:13" ht="47.25">
      <c r="A79" s="13"/>
      <c r="B79" s="13" t="s">
        <v>70</v>
      </c>
      <c r="C79" s="13" t="s">
        <v>79</v>
      </c>
      <c r="D79" s="13" t="s">
        <v>78</v>
      </c>
      <c r="E79" s="13">
        <v>0</v>
      </c>
      <c r="F79" s="13">
        <f>F65/F55*100</f>
        <v>100</v>
      </c>
      <c r="G79" s="13">
        <f>E79+F79</f>
        <v>100</v>
      </c>
      <c r="H79" s="13">
        <v>0</v>
      </c>
      <c r="I79" s="13">
        <f>I65/I55*100</f>
        <v>100</v>
      </c>
      <c r="J79" s="13">
        <f>H79+I79</f>
        <v>100</v>
      </c>
      <c r="K79" s="13">
        <f t="shared" si="7"/>
        <v>0</v>
      </c>
      <c r="L79" s="13">
        <f t="shared" si="7"/>
        <v>0</v>
      </c>
      <c r="M79" s="13">
        <f>K79+L79</f>
        <v>0</v>
      </c>
    </row>
    <row r="80" spans="1:13" ht="135.75" customHeight="1">
      <c r="A80" s="13"/>
      <c r="B80" s="13" t="s">
        <v>71</v>
      </c>
      <c r="C80" s="13" t="s">
        <v>79</v>
      </c>
      <c r="D80" s="13" t="s">
        <v>78</v>
      </c>
      <c r="E80" s="13">
        <v>0</v>
      </c>
      <c r="F80" s="13">
        <f>G67/G58*100</f>
        <v>100</v>
      </c>
      <c r="G80" s="13">
        <f>E80+F80</f>
        <v>100</v>
      </c>
      <c r="H80" s="13">
        <v>0</v>
      </c>
      <c r="I80" s="13">
        <f>I67/I58*100</f>
        <v>100</v>
      </c>
      <c r="J80" s="13">
        <f>H80+I80</f>
        <v>100</v>
      </c>
      <c r="K80" s="13">
        <f t="shared" si="7"/>
        <v>0</v>
      </c>
      <c r="L80" s="13">
        <f t="shared" si="7"/>
        <v>0</v>
      </c>
      <c r="M80" s="13">
        <f>K80+L80</f>
        <v>0</v>
      </c>
    </row>
    <row r="81" spans="1:13" ht="187.5" customHeight="1">
      <c r="A81" s="3"/>
      <c r="B81" s="3" t="s">
        <v>72</v>
      </c>
      <c r="C81" s="13" t="s">
        <v>79</v>
      </c>
      <c r="D81" s="13" t="s">
        <v>78</v>
      </c>
      <c r="E81" s="13">
        <f>E68/E60*100</f>
        <v>100</v>
      </c>
      <c r="F81" s="3">
        <v>0</v>
      </c>
      <c r="G81" s="13">
        <f>E81+F81</f>
        <v>100</v>
      </c>
      <c r="H81" s="3">
        <f>H68/H60*100</f>
        <v>100</v>
      </c>
      <c r="I81" s="3">
        <v>0</v>
      </c>
      <c r="J81" s="3">
        <f>H81+I81</f>
        <v>100</v>
      </c>
      <c r="K81" s="13">
        <f t="shared" si="7"/>
        <v>0</v>
      </c>
      <c r="L81" s="13">
        <f t="shared" si="7"/>
        <v>0</v>
      </c>
      <c r="M81" s="13">
        <f>K81+L81</f>
        <v>0</v>
      </c>
    </row>
    <row r="82" spans="1:13" ht="15.75">
      <c r="A82" s="24" t="s">
        <v>40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5.7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40.5" customHeight="1">
      <c r="A84" s="22" t="s">
        <v>88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ht="15.75">
      <c r="A85" s="1"/>
    </row>
    <row r="86" spans="1:4" ht="19.5" customHeight="1">
      <c r="A86" s="8" t="s">
        <v>41</v>
      </c>
      <c r="B86" s="8"/>
      <c r="C86" s="8"/>
      <c r="D86" s="8"/>
    </row>
    <row r="87" spans="1:13" ht="36" customHeight="1">
      <c r="A87" s="23" t="s">
        <v>91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4" ht="19.5" customHeight="1">
      <c r="A88" s="10" t="s">
        <v>42</v>
      </c>
      <c r="B88" s="10"/>
      <c r="C88" s="10"/>
      <c r="D88" s="10"/>
    </row>
    <row r="89" spans="1:5" ht="23.25" customHeight="1">
      <c r="A89" s="28" t="s">
        <v>81</v>
      </c>
      <c r="B89" s="28"/>
      <c r="C89" s="28"/>
      <c r="D89" s="28"/>
      <c r="E89" s="28"/>
    </row>
    <row r="90" spans="1:13" ht="37.5" customHeight="1">
      <c r="A90" s="28"/>
      <c r="B90" s="28"/>
      <c r="C90" s="28"/>
      <c r="D90" s="28"/>
      <c r="E90" s="28"/>
      <c r="G90" s="27"/>
      <c r="H90" s="27"/>
      <c r="J90" s="27" t="s">
        <v>82</v>
      </c>
      <c r="K90" s="27"/>
      <c r="L90" s="27"/>
      <c r="M90" s="27"/>
    </row>
    <row r="91" spans="1:13" ht="21.75" customHeight="1">
      <c r="A91" s="11"/>
      <c r="B91" s="11"/>
      <c r="C91" s="11"/>
      <c r="D91" s="11"/>
      <c r="E91" s="11"/>
      <c r="J91" s="26" t="s">
        <v>28</v>
      </c>
      <c r="K91" s="26"/>
      <c r="L91" s="26"/>
      <c r="M91" s="26"/>
    </row>
    <row r="92" spans="1:13" ht="43.5" customHeight="1">
      <c r="A92" s="28" t="s">
        <v>83</v>
      </c>
      <c r="B92" s="28"/>
      <c r="C92" s="28"/>
      <c r="D92" s="28"/>
      <c r="E92" s="28"/>
      <c r="G92" s="27"/>
      <c r="H92" s="27"/>
      <c r="J92" s="27" t="s">
        <v>84</v>
      </c>
      <c r="K92" s="27"/>
      <c r="L92" s="27"/>
      <c r="M92" s="27"/>
    </row>
    <row r="93" spans="1:13" ht="15.75" customHeight="1">
      <c r="A93" s="28"/>
      <c r="B93" s="28"/>
      <c r="C93" s="28"/>
      <c r="D93" s="28"/>
      <c r="E93" s="28"/>
      <c r="J93" s="26" t="s">
        <v>28</v>
      </c>
      <c r="K93" s="26"/>
      <c r="L93" s="26"/>
      <c r="M93" s="26"/>
    </row>
  </sheetData>
  <sheetProtection/>
  <mergeCells count="68">
    <mergeCell ref="U30:W30"/>
    <mergeCell ref="X30:Z30"/>
    <mergeCell ref="E11:M11"/>
    <mergeCell ref="E12:M12"/>
    <mergeCell ref="B15:M15"/>
    <mergeCell ref="B16:M16"/>
    <mergeCell ref="B17:M17"/>
    <mergeCell ref="A13:M13"/>
    <mergeCell ref="B23:M23"/>
    <mergeCell ref="J1:M4"/>
    <mergeCell ref="A11:A12"/>
    <mergeCell ref="A5:M5"/>
    <mergeCell ref="K50:M50"/>
    <mergeCell ref="A6:M6"/>
    <mergeCell ref="R30:T30"/>
    <mergeCell ref="A7:A8"/>
    <mergeCell ref="A9:A10"/>
    <mergeCell ref="E7:M7"/>
    <mergeCell ref="E8:M8"/>
    <mergeCell ref="A83:M83"/>
    <mergeCell ref="A50:A51"/>
    <mergeCell ref="B50:B51"/>
    <mergeCell ref="C50:C51"/>
    <mergeCell ref="D50:D51"/>
    <mergeCell ref="A76:M76"/>
    <mergeCell ref="E50:G50"/>
    <mergeCell ref="H50:J50"/>
    <mergeCell ref="A62:M62"/>
    <mergeCell ref="A69:M69"/>
    <mergeCell ref="A75:M75"/>
    <mergeCell ref="A82:M82"/>
    <mergeCell ref="A42:A43"/>
    <mergeCell ref="E42:G42"/>
    <mergeCell ref="H42:J42"/>
    <mergeCell ref="K30:M30"/>
    <mergeCell ref="B30:D31"/>
    <mergeCell ref="E30:G30"/>
    <mergeCell ref="H30:J30"/>
    <mergeCell ref="E9:M9"/>
    <mergeCell ref="E10:M10"/>
    <mergeCell ref="B36:D36"/>
    <mergeCell ref="A37:M37"/>
    <mergeCell ref="A39:M39"/>
    <mergeCell ref="B42:D43"/>
    <mergeCell ref="K42:M42"/>
    <mergeCell ref="B24:M24"/>
    <mergeCell ref="B25:M25"/>
    <mergeCell ref="A30:A31"/>
    <mergeCell ref="J91:M91"/>
    <mergeCell ref="J90:M90"/>
    <mergeCell ref="J92:M92"/>
    <mergeCell ref="J93:M93"/>
    <mergeCell ref="B44:D44"/>
    <mergeCell ref="B45:D45"/>
    <mergeCell ref="A89:E90"/>
    <mergeCell ref="A92:E93"/>
    <mergeCell ref="G90:H90"/>
    <mergeCell ref="G92:H92"/>
    <mergeCell ref="A84:M84"/>
    <mergeCell ref="A87:M87"/>
    <mergeCell ref="A20:M20"/>
    <mergeCell ref="B35:D35"/>
    <mergeCell ref="B34:D34"/>
    <mergeCell ref="B46:D46"/>
    <mergeCell ref="A38:M38"/>
    <mergeCell ref="A63:M63"/>
    <mergeCell ref="B32:D32"/>
    <mergeCell ref="B33:D33"/>
  </mergeCells>
  <printOptions/>
  <pageMargins left="0.16" right="0.16" top="0.35" bottom="0.3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ugkx551_1</cp:lastModifiedBy>
  <cp:lastPrinted>2020-01-13T10:12:01Z</cp:lastPrinted>
  <dcterms:created xsi:type="dcterms:W3CDTF">2018-12-28T08:43:53Z</dcterms:created>
  <dcterms:modified xsi:type="dcterms:W3CDTF">2020-01-15T06:50:49Z</dcterms:modified>
  <cp:category/>
  <cp:version/>
  <cp:contentType/>
  <cp:contentStatus/>
</cp:coreProperties>
</file>