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звіт з 01.01.2020" sheetId="1" r:id="rId1"/>
  </sheets>
  <definedNames>
    <definedName name="_xlnm.Print_Area" localSheetId="0">'звіт з 01.01.2020'!$A$1:$M$134</definedName>
  </definedNames>
  <calcPr fullCalcOnLoad="1"/>
</workbook>
</file>

<file path=xl/sharedStrings.xml><?xml version="1.0" encoding="utf-8"?>
<sst xmlns="http://schemas.openxmlformats.org/spreadsheetml/2006/main" count="266" uniqueCount="141">
  <si>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</si>
  <si>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</si>
  <si>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</si>
  <si>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</si>
  <si>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</si>
  <si>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</si>
  <si>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</si>
  <si>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</si>
  <si>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</si>
  <si>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</si>
  <si>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</si>
  <si>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</si>
  <si>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</si>
  <si>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</si>
  <si>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</si>
  <si>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</si>
  <si>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</si>
  <si>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</si>
  <si>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</si>
  <si>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</si>
  <si>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</si>
  <si>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</si>
  <si>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</si>
  <si>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</si>
  <si>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</si>
  <si>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</si>
  <si>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</si>
  <si>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</si>
  <si>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</si>
  <si>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</si>
  <si>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</si>
  <si>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</si>
  <si>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</si>
  <si>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</si>
  <si>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</si>
  <si>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</si>
  <si>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</si>
  <si>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</si>
  <si>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</si>
  <si>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</si>
  <si>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</si>
  <si>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</si>
  <si>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</si>
  <si>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</si>
  <si>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</si>
  <si>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</si>
  <si>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Департамент розвитку інфраструктури міста виконкому Криворізької міської ради</t>
  </si>
  <si>
    <t>грн.</t>
  </si>
  <si>
    <t>од.</t>
  </si>
  <si>
    <t>Розрахунок</t>
  </si>
  <si>
    <t>відс.</t>
  </si>
  <si>
    <t>Директор департаменту розвитку інфраструктури міста виконкому Криворізької міської ради</t>
  </si>
  <si>
    <t>І.О. Карий</t>
  </si>
  <si>
    <t>Начальник управління фінансів та бухгалтерської звітності департаменту розвитку інфраструктури міста виконкому Криворізької міської ради, головний бухгалтер</t>
  </si>
  <si>
    <t>Н.М.Степанюк</t>
  </si>
  <si>
    <t>Програма розвитку та утримання об'єктів (елементів) благоустрою м. Кривого Рогу на 2017-2019 років</t>
  </si>
  <si>
    <t>0443</t>
  </si>
  <si>
    <t>Створення умов, сприятливих для життєдіяльності людини шляхом підвищення ефективності та надійності функціонування житлово-комунального господарства та благоустрою населених пуктів</t>
  </si>
  <si>
    <t>Забезпечення розвитку  інфраструктури території міста</t>
  </si>
  <si>
    <t>Забезпечення будівництва світлофорних об’єктів</t>
  </si>
  <si>
    <t>Забезпечення будівництва об`єктів зовнішнього освітлення</t>
  </si>
  <si>
    <t>Забезпечення будівництва об`єктів (елементів) благоустрою</t>
  </si>
  <si>
    <t>Забезпечення будівництва об`єктів житлово-комунального господарства</t>
  </si>
  <si>
    <t>Забезпечення реконструкції дренажної насосної станції</t>
  </si>
  <si>
    <t>Забезпечення реконструкції зливової мережі</t>
  </si>
  <si>
    <t>Будівництво світлофорних об'єктів</t>
  </si>
  <si>
    <t>Будівництво мереж зовнішнього освітлення</t>
  </si>
  <si>
    <t>Погашення кредиторської заборгованості минулих років по будівництву мереж зовнішнього освітлення</t>
  </si>
  <si>
    <t>Нове будівництво малої архітектурної форми у сквері біля монументу «Перемога» в Металургійному районі, м.Кривий Ріг Дніпропетровської області</t>
  </si>
  <si>
    <t>Нове будівництво малої архітектурної форми (постамент та платформа) на пр.Металургов, 18 в Металургійному районі, 
м.Кривий Ріг Дніпропетровської області</t>
  </si>
  <si>
    <t>Нове будівництво кордодрому в парку «Ювілейний», що розташований в Довгинцівському районі у м.Кривий Ріг Дніпропетровської області</t>
  </si>
  <si>
    <t>Нове будівництво інженерних мереж (електропостачання, водопостачання та водовідведення) з облаштуванням місця встановлення туалетів модульного типу в районному парку «Ювілейний», Довгинцівський район, у м. Кривому Розі, Дніпропетровської обл. та в дитячому парку "ім. Ю. Гагаріна", Центрально-Міський район, у м. Кривому Розі, Дніпропетровської обл.</t>
  </si>
  <si>
    <t>Реконструкція дренажної насосної станції на пл.Молодіжній та її мережі</t>
  </si>
  <si>
    <t>Реконструкція зливової мережі по вул.Покровська м.Кривий Ріг, Дніпропетровська обл.</t>
  </si>
  <si>
    <t>Програма розвитку та безпеки дорожнього руху в місті Кривому Розі на період 2013-2020 років</t>
  </si>
  <si>
    <t>Видатки на будівництво світлофорних об`єктів</t>
  </si>
  <si>
    <t>Рішення Криворізької міської ради «Про міський бюджет на 2019 рік» від 26.12.2018 №3274 (зі змінами)</t>
  </si>
  <si>
    <t>Кількість світлофорних об’єктів, які необхідно побудувати</t>
  </si>
  <si>
    <t>Припис ДАІ, Рішення районної у місті ради</t>
  </si>
  <si>
    <t>Кількість світофорних об`єктів, на які необхідно розробка проектно-кошторисної документації та проходження експертизи</t>
  </si>
  <si>
    <t>Видатки на будівництво мереж зовнішнього освітлення</t>
  </si>
  <si>
    <t>Рішення Криворізької міської ради «Про міський бюджет на 2019 рік» від 26.12.2018 №3274 (зі змінами).</t>
  </si>
  <si>
    <t>Кількість об’єктів мереж зовнішнього освітлення, які необхідно побудувати</t>
  </si>
  <si>
    <t>технічний звіт</t>
  </si>
  <si>
    <t>Видатки на погашення кредиторської заборгованості минулих років по будівництву мереж зовнішнього освітлення</t>
  </si>
  <si>
    <t>Кількість об'єктів, по яким необхідно погасити кредиторську заборгованість минулих років</t>
  </si>
  <si>
    <t>Бухгалтерська звітність</t>
  </si>
  <si>
    <t>Обсяг видатків на будівництво малої архітектурної форми у сквері біля монументу «Перемога»</t>
  </si>
  <si>
    <t>Кількість об`єктів (елементів) благоустрою, що необхідно побудувати</t>
  </si>
  <si>
    <t>Проектно-кошторисна документація</t>
  </si>
  <si>
    <t>Обсяг видатків на розробку проектно-кошторисної документації на будівництво малої архітектурної форми  (постамент та платформа) на пр.Металургов</t>
  </si>
  <si>
    <t xml:space="preserve">Обсяг видатків на розробку проектно-кошторисної документації  та проходження експертизи для будівництва кордодрому </t>
  </si>
  <si>
    <t xml:space="preserve">Кількість кордодромів, на будівництво яких необхідно розробка проектно- кошторисної документації та проходження експертизи </t>
  </si>
  <si>
    <t>Стратегічний план розвитку міста Кривого Рогу на період до 2025 року</t>
  </si>
  <si>
    <t xml:space="preserve">Звернення </t>
  </si>
  <si>
    <t>Обсяг видатків на реконструкцію дренажної насосної станції</t>
  </si>
  <si>
    <t>Кількість ДНС, на яких необхідно проведення реконструкції</t>
  </si>
  <si>
    <t>Протокольне доручення</t>
  </si>
  <si>
    <t xml:space="preserve">Обсяг видатків на виготовлення проектно-кошторисної документації  та проходження експертизи на реконструкцію зливової мережі </t>
  </si>
  <si>
    <t>Кількість зливових мереж, на які необхідно виготовлення проектно-кошторисної документаці та проходження експертизи для реконструкції</t>
  </si>
  <si>
    <t>Кількість світлофорних об’єктів, які планується побудувати</t>
  </si>
  <si>
    <t>Кількість світлофорних об’єктів, на яких планується розробка проектно-кошторисної документації та проходження експертизи</t>
  </si>
  <si>
    <t>Кількість об’єктів мереж зовнішнього освітлення, які планується  побудувати</t>
  </si>
  <si>
    <t>Звернення громадян</t>
  </si>
  <si>
    <t>Кількість об'єктів, по яких планується погасити кредиторську заборгованість минулих років</t>
  </si>
  <si>
    <t>Кількість об`єктів (елементів) благоустрою, що планується побудувати</t>
  </si>
  <si>
    <t>Кількість об`єктів (елементів) благоустрою, на яких планується розробка проектно-кошторисної документації та проходження експертизи</t>
  </si>
  <si>
    <t xml:space="preserve">Кількість кордодромів, на будівництво яких планується розробка проектно- кошторисної документації та проходження експертизи </t>
  </si>
  <si>
    <t>Звернення</t>
  </si>
  <si>
    <t>Кількість ДНС, на яких планується проведення реконструкції</t>
  </si>
  <si>
    <t>Кількість зливових мереж, на які планується виготовлення проектно-кошторисної документаці та проходження експертизи для реконструкції</t>
  </si>
  <si>
    <t>Середня вартість будівництва 1 світлофорного обєкту</t>
  </si>
  <si>
    <t>Середня вартість розробки ПКД та проходження експертизи по 1 світлофорному обєкту</t>
  </si>
  <si>
    <t>Середня вартість будівництва 1 об`єкта мереж зовнішнього освітлення</t>
  </si>
  <si>
    <t xml:space="preserve">Середня вартість погашення кредиторської заборгованості минулих років по 1 об'єкту </t>
  </si>
  <si>
    <t>Середні витрати на будівництво 1 об`єкта (елемента) благоустрою</t>
  </si>
  <si>
    <t>Середні витрати на проходження ПКД та проведення експертизи 1 об`єкту (елементу) благоустрою</t>
  </si>
  <si>
    <t>Середні витрати на проходження ПКД та проведення експертизи для будівництва кордодрому</t>
  </si>
  <si>
    <t xml:space="preserve">Середні витрати на розробку ПКД для будівництва  інженерних мереж (електропостачання, водопостачання та водовідведення) з облаштуванням місця встановлення 1 туалету модульного типу </t>
  </si>
  <si>
    <t>Середні витрати на реконструкцію 1 ДНС</t>
  </si>
  <si>
    <t>Середні витрати на виготовлення проектно-кошторисної документації та проходження експертизи для реконструкції зливової мережі</t>
  </si>
  <si>
    <t>Питома вага кількості світлофорних об`єктів, що планується побудувати до кількості світлофорних об`єктів, що необхідно побудувати</t>
  </si>
  <si>
    <t xml:space="preserve">Питома вага кількості світлофорних об`єктів, на яких планується розробка ПКД та проходження експертизи до кількості світлофорних об`єктів, на яких необхідно розробка ПКД та проходження експертизи </t>
  </si>
  <si>
    <t>Питома вага кількості об`єктів мереж зовнішнього освітлення, які планується побудувати до кількості об`єктів мереж зовнішнього освітлення, які необхідно побудувати</t>
  </si>
  <si>
    <t>Питома вага кількості об'єктів, по яким планується погасити кредиторську заборогованість до кількості об'єктів, по яким необхідно погасити кредиторську заборгованість</t>
  </si>
  <si>
    <t>Рівень гостовності будівництва об`єктів (елементів) благоустрою</t>
  </si>
  <si>
    <t>Рівень готовності ПКД та експертизи об'єкту (елементу) благоустрою</t>
  </si>
  <si>
    <t>Рівень готовності ПКД та проведення експертизи будівництва кардодрому</t>
  </si>
  <si>
    <t xml:space="preserve">Рівень готовності ПКД та експертизи для будівництва інженерних мереж (електропостачання, водопостачання та водовідведення) з облаштуванням місця встановлення туалетів модульного типу </t>
  </si>
  <si>
    <t>Питома вага кількості ДНС, на яких планується реконструкція до кількості ДНС, на яких необхідна реконструкція</t>
  </si>
  <si>
    <t>Рівень готовності ПКД та проходження експертизи для реконструкції зливової мережі</t>
  </si>
  <si>
    <t>Кількість об`єктів (елементів) благоустрою, на які необхідно розробка проектно- кошторисної документації та проходження експертизи</t>
  </si>
  <si>
    <t>Будівництво об`єктів житлово-комунального господарства</t>
  </si>
  <si>
    <t>Збільшено кількість обєктів на  розробку ПДК та проходження експертизи за рахунок економії коштів за результатами фактичного виконання договорів</t>
  </si>
  <si>
    <t>Відхилення виникло внаслідок економії коштів за результатам фактичного виконання  договорів, за рахунок зменшення вартості матеріалів.</t>
  </si>
  <si>
    <t xml:space="preserve">У 2019 році завершені роботи з будівництва 3 світлофорних об’єктів: на вул. Січеславській напроти будинку 9, на вул. Едуарда Фукса напроти будинку 40 та на вул. Сергія Колачевського (у районі магазину «Брусничка»).Проведено експертизу та виконано роботи з будівництва за об’єктом «Нове будівництво світлофорного об’єкту на автодорозі від вул. Соборної до мікрорайону Сонячного в районі зупинки швидкісного трамвая «Міська лікарня №2» в м. Кривий Ріг Дніпропетровської області».Розроблено проєктно-кошторисну документацію, проведено експертизу та виконано роботи з будівництва за об’єктом «Нове будівництво світлофорного об’єкту біля житлових будинків № 19, 20 в м. Кривий Ріг, Дніпропетровської області». Розроблено проєктно-кошторисну документацію на нове будівництво світлофорного об’єкту на перехресті вулиць Сергія Колачевського та Руданського. Розроблено проектно-кошторисну документацію по об`єктам: «Нове будівництво кордодрому в парку «Ювілейний», «Нове будівництво малої архітектурної форми «постаменту та платформи» на проспекті Металургів,18», «Нове будівництво інженерних мереж (електропостачання, водопостачання та водовідведення) з облаштуванням місця встановлення туалетів модульного типу в районному парку «Ювілейний» та дитячому парку «ім. Ю. Гагаріна». Виготовлено проектно-кошторисну документацію та виконано нове будівництво малої архітектурної форми в сквері біля монументу «Перемога» в Металургійному районі, м. Кривий Ріг.».Також у 2019 році   проведено Реконструкцію дренажної насосної станції на пл.Молодіжній та її мережі, розроблено проєктно-кошторисну документацію та виконано роботи з проведення експертизи по об’єкту «Реконструкція зливової мережі по вул. Покровська в м. Кривий Ріг Дніпропетровської обл.». 
</t>
  </si>
  <si>
    <t>Кількість туалетів модульного типу, для облаштування яких планується будівництво інженерних мереж (електропостачання, водопостачання та водовідведення)</t>
  </si>
  <si>
    <t>Обсяг видатків на будівництво інженерних мереж (електропостачання, водопостачання та водовідведення) з облаштуванням місця встановлення туалетів модульного типу</t>
  </si>
  <si>
    <t>Кількість туалетів модульного типу, для облаштування яких необхідно здійснити будівництво інженерних мереж (електропостачання, водопостачання та водовідведення)</t>
  </si>
  <si>
    <t>про виконання паспорта бюджетної програми місцевого бюджету на 2019 рік</t>
  </si>
  <si>
    <t xml:space="preserve">Здійснено заходи для розвитку  інфраструктури території міста.  Виконання бюджетної програми становить 89,42%.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</si>
</sst>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#0.00"/>
    <numFmt numFmtId="187" formatCode="#,##0.0"/>
    <numFmt numFmtId="188" formatCode="0.0"/>
    <numFmt numFmtId="189" formatCode="0.000"/>
    <numFmt numFmtId="190" formatCode="#,##0.000"/>
    <numFmt numFmtId="191" formatCode="#,##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vertical="center" wrapText="1"/>
    </xf>
    <xf numFmtId="0" fontId="3" fillId="0" borderId="11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4" fontId="44" fillId="0" borderId="1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vertical="top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3" fontId="44" fillId="0" borderId="1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top" wrapText="1"/>
    </xf>
    <xf numFmtId="0" fontId="44" fillId="0" borderId="0" xfId="0" applyFont="1" applyAlignment="1">
      <alignment vertical="top"/>
    </xf>
    <xf numFmtId="0" fontId="46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12" xfId="0" applyFont="1" applyBorder="1" applyAlignment="1" quotePrefix="1">
      <alignment horizontal="center" vertical="center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/>
    </xf>
    <xf numFmtId="4" fontId="49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vertical="top" wrapText="1"/>
    </xf>
    <xf numFmtId="0" fontId="45" fillId="33" borderId="0" xfId="0" applyFont="1" applyFill="1" applyBorder="1" applyAlignment="1">
      <alignment/>
    </xf>
    <xf numFmtId="0" fontId="45" fillId="33" borderId="0" xfId="0" applyFont="1" applyFill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vertical="top" wrapText="1"/>
    </xf>
    <xf numFmtId="4" fontId="49" fillId="33" borderId="10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3" fontId="50" fillId="33" borderId="10" xfId="0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13" xfId="0" applyNumberFormat="1" applyFont="1" applyBorder="1" applyAlignment="1">
      <alignment vertical="top" wrapText="1"/>
    </xf>
    <xf numFmtId="0" fontId="4" fillId="0" borderId="14" xfId="0" applyNumberFormat="1" applyFont="1" applyBorder="1" applyAlignment="1">
      <alignment vertical="top" wrapText="1"/>
    </xf>
    <xf numFmtId="0" fontId="44" fillId="33" borderId="0" xfId="0" applyFont="1" applyFill="1" applyBorder="1" applyAlignment="1">
      <alignment horizontal="center" vertical="center" wrapText="1"/>
    </xf>
    <xf numFmtId="1" fontId="50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/>
    </xf>
    <xf numFmtId="4" fontId="45" fillId="33" borderId="0" xfId="0" applyNumberFormat="1" applyFont="1" applyFill="1" applyAlignment="1">
      <alignment/>
    </xf>
    <xf numFmtId="188" fontId="44" fillId="0" borderId="10" xfId="0" applyNumberFormat="1" applyFont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4" fontId="3" fillId="33" borderId="0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/>
    </xf>
    <xf numFmtId="0" fontId="49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47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0" fontId="49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left" vertical="center" wrapText="1"/>
    </xf>
    <xf numFmtId="0" fontId="45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34"/>
  <sheetViews>
    <sheetView tabSelected="1" view="pageBreakPreview" zoomScale="60" zoomScaleNormal="89" zoomScalePageLayoutView="0" workbookViewId="0" topLeftCell="A19">
      <selection activeCell="A124" sqref="A124:M124"/>
    </sheetView>
  </sheetViews>
  <sheetFormatPr defaultColWidth="9.140625" defaultRowHeight="15"/>
  <cols>
    <col min="1" max="1" width="3.140625" style="22" customWidth="1"/>
    <col min="2" max="2" width="18.7109375" style="22" customWidth="1"/>
    <col min="3" max="3" width="9.28125" style="22" customWidth="1"/>
    <col min="4" max="4" width="17.57421875" style="22" customWidth="1"/>
    <col min="5" max="5" width="10.421875" style="22" customWidth="1"/>
    <col min="6" max="6" width="13.140625" style="22" customWidth="1"/>
    <col min="7" max="7" width="12.00390625" style="22" customWidth="1"/>
    <col min="8" max="8" width="11.421875" style="22" customWidth="1"/>
    <col min="9" max="9" width="10.8515625" style="22" customWidth="1"/>
    <col min="10" max="10" width="12.00390625" style="22" customWidth="1"/>
    <col min="11" max="11" width="11.28125" style="22" customWidth="1"/>
    <col min="12" max="12" width="11.140625" style="22" customWidth="1"/>
    <col min="13" max="13" width="11.28125" style="22" customWidth="1"/>
    <col min="14" max="15" width="11.28125" style="22" bestFit="1" customWidth="1"/>
    <col min="16" max="16384" width="9.140625" style="22" customWidth="1"/>
  </cols>
  <sheetData>
    <row r="1" spans="1:13" ht="15.75" customHeight="1">
      <c r="A1" s="42"/>
      <c r="B1" s="42"/>
      <c r="C1" s="42"/>
      <c r="D1" s="42"/>
      <c r="E1" s="42"/>
      <c r="F1" s="42"/>
      <c r="G1" s="42"/>
      <c r="H1" s="42"/>
      <c r="I1" s="42"/>
      <c r="J1" s="100" t="s">
        <v>45</v>
      </c>
      <c r="K1" s="100"/>
      <c r="L1" s="100"/>
      <c r="M1" s="100"/>
    </row>
    <row r="2" spans="1:13" ht="15">
      <c r="A2" s="42"/>
      <c r="B2" s="42"/>
      <c r="C2" s="42"/>
      <c r="D2" s="42"/>
      <c r="E2" s="42"/>
      <c r="F2" s="42"/>
      <c r="G2" s="42"/>
      <c r="H2" s="42"/>
      <c r="I2" s="42"/>
      <c r="J2" s="100"/>
      <c r="K2" s="100"/>
      <c r="L2" s="100"/>
      <c r="M2" s="100"/>
    </row>
    <row r="3" spans="1:13" ht="15">
      <c r="A3" s="42"/>
      <c r="B3" s="42"/>
      <c r="C3" s="42"/>
      <c r="D3" s="42"/>
      <c r="E3" s="42"/>
      <c r="F3" s="42"/>
      <c r="G3" s="42"/>
      <c r="H3" s="42"/>
      <c r="I3" s="42"/>
      <c r="J3" s="100"/>
      <c r="K3" s="100"/>
      <c r="L3" s="100"/>
      <c r="M3" s="100"/>
    </row>
    <row r="4" spans="1:13" ht="15">
      <c r="A4" s="42"/>
      <c r="B4" s="42"/>
      <c r="C4" s="42"/>
      <c r="D4" s="42"/>
      <c r="E4" s="42"/>
      <c r="F4" s="42"/>
      <c r="G4" s="42"/>
      <c r="H4" s="42"/>
      <c r="I4" s="42"/>
      <c r="J4" s="100"/>
      <c r="K4" s="100"/>
      <c r="L4" s="100"/>
      <c r="M4" s="100"/>
    </row>
    <row r="5" spans="1:13" ht="14.25">
      <c r="A5" s="99" t="s">
        <v>16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 ht="14.25">
      <c r="A6" s="99" t="s">
        <v>139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3" ht="15">
      <c r="A7" s="90" t="s">
        <v>0</v>
      </c>
      <c r="B7" s="35">
        <v>1200000</v>
      </c>
      <c r="C7" s="36"/>
      <c r="D7" s="42"/>
      <c r="E7" s="81" t="s">
        <v>46</v>
      </c>
      <c r="F7" s="81"/>
      <c r="G7" s="81"/>
      <c r="H7" s="81"/>
      <c r="I7" s="81"/>
      <c r="J7" s="81"/>
      <c r="K7" s="81"/>
      <c r="L7" s="81"/>
      <c r="M7" s="81"/>
    </row>
    <row r="8" spans="1:13" ht="15" customHeight="1">
      <c r="A8" s="90"/>
      <c r="B8" s="59" t="s">
        <v>25</v>
      </c>
      <c r="C8" s="36"/>
      <c r="D8" s="42"/>
      <c r="E8" s="82" t="s">
        <v>14</v>
      </c>
      <c r="F8" s="82"/>
      <c r="G8" s="82"/>
      <c r="H8" s="82"/>
      <c r="I8" s="82"/>
      <c r="J8" s="82"/>
      <c r="K8" s="82"/>
      <c r="L8" s="82"/>
      <c r="M8" s="82"/>
    </row>
    <row r="9" spans="1:13" ht="18" customHeight="1">
      <c r="A9" s="90" t="s">
        <v>1</v>
      </c>
      <c r="B9" s="37">
        <v>1210000</v>
      </c>
      <c r="C9" s="36"/>
      <c r="D9" s="42"/>
      <c r="E9" s="81" t="s">
        <v>46</v>
      </c>
      <c r="F9" s="81"/>
      <c r="G9" s="81"/>
      <c r="H9" s="81"/>
      <c r="I9" s="81"/>
      <c r="J9" s="81"/>
      <c r="K9" s="81"/>
      <c r="L9" s="81"/>
      <c r="M9" s="81"/>
    </row>
    <row r="10" spans="1:13" ht="15" customHeight="1">
      <c r="A10" s="90"/>
      <c r="B10" s="59" t="s">
        <v>25</v>
      </c>
      <c r="C10" s="36"/>
      <c r="D10" s="42"/>
      <c r="E10" s="101" t="s">
        <v>13</v>
      </c>
      <c r="F10" s="101"/>
      <c r="G10" s="101"/>
      <c r="H10" s="101"/>
      <c r="I10" s="101"/>
      <c r="J10" s="101"/>
      <c r="K10" s="101"/>
      <c r="L10" s="101"/>
      <c r="M10" s="101"/>
    </row>
    <row r="11" spans="1:13" ht="15">
      <c r="A11" s="90" t="s">
        <v>2</v>
      </c>
      <c r="B11" s="37">
        <v>1217310</v>
      </c>
      <c r="C11" s="37" t="s">
        <v>56</v>
      </c>
      <c r="D11" s="42"/>
      <c r="E11" s="81" t="s">
        <v>132</v>
      </c>
      <c r="F11" s="81"/>
      <c r="G11" s="81"/>
      <c r="H11" s="81"/>
      <c r="I11" s="81"/>
      <c r="J11" s="81"/>
      <c r="K11" s="81"/>
      <c r="L11" s="81"/>
      <c r="M11" s="81"/>
    </row>
    <row r="12" spans="1:13" ht="15" customHeight="1">
      <c r="A12" s="90"/>
      <c r="B12" s="60" t="s">
        <v>44</v>
      </c>
      <c r="C12" s="60" t="s">
        <v>3</v>
      </c>
      <c r="D12" s="42"/>
      <c r="E12" s="82" t="s">
        <v>15</v>
      </c>
      <c r="F12" s="82"/>
      <c r="G12" s="82"/>
      <c r="H12" s="82"/>
      <c r="I12" s="82"/>
      <c r="J12" s="82"/>
      <c r="K12" s="82"/>
      <c r="L12" s="82"/>
      <c r="M12" s="82"/>
    </row>
    <row r="13" spans="1:13" ht="19.5" customHeight="1">
      <c r="A13" s="98" t="s">
        <v>29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1:13" ht="15">
      <c r="A14" s="38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45">
      <c r="A15" s="39" t="s">
        <v>24</v>
      </c>
      <c r="B15" s="83" t="s">
        <v>26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</row>
    <row r="16" spans="1:13" ht="36.75" customHeight="1">
      <c r="A16" s="39">
        <v>1</v>
      </c>
      <c r="B16" s="84" t="s">
        <v>57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6"/>
    </row>
    <row r="17" spans="1:13" ht="15">
      <c r="A17" s="38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15">
      <c r="A18" s="40" t="s">
        <v>30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21" customHeight="1">
      <c r="A19" s="102" t="s">
        <v>58</v>
      </c>
      <c r="B19" s="102"/>
      <c r="C19" s="102"/>
      <c r="D19" s="102"/>
      <c r="E19" s="102"/>
      <c r="F19" s="102"/>
      <c r="G19" s="102"/>
      <c r="H19" s="102"/>
      <c r="I19" s="102"/>
      <c r="J19" s="42"/>
      <c r="K19" s="42"/>
      <c r="L19" s="42"/>
      <c r="M19" s="42"/>
    </row>
    <row r="20" spans="1:13" ht="11.25" customHeight="1">
      <c r="A20" s="41"/>
      <c r="B20" s="41"/>
      <c r="C20" s="41"/>
      <c r="D20" s="41"/>
      <c r="E20" s="41"/>
      <c r="F20" s="41"/>
      <c r="G20" s="41"/>
      <c r="H20" s="41"/>
      <c r="I20" s="41"/>
      <c r="J20" s="42"/>
      <c r="K20" s="42"/>
      <c r="L20" s="42"/>
      <c r="M20" s="42"/>
    </row>
    <row r="21" spans="1:13" ht="15">
      <c r="A21" s="40" t="s">
        <v>31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ht="15">
      <c r="A22" s="38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5" ht="32.25" customHeight="1">
      <c r="A23" s="39" t="s">
        <v>24</v>
      </c>
      <c r="B23" s="83" t="s">
        <v>5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27"/>
      <c r="O23" s="27"/>
    </row>
    <row r="24" spans="1:59" ht="18.75" customHeight="1">
      <c r="A24" s="1">
        <v>1</v>
      </c>
      <c r="B24" s="87" t="s">
        <v>59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9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3"/>
    </row>
    <row r="25" spans="1:59" ht="18.75" customHeight="1">
      <c r="A25" s="34">
        <v>2</v>
      </c>
      <c r="B25" s="87" t="s">
        <v>60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9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3"/>
    </row>
    <row r="26" spans="1:59" ht="16.5" customHeight="1">
      <c r="A26" s="1">
        <v>3</v>
      </c>
      <c r="B26" s="87" t="s">
        <v>61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9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3"/>
    </row>
    <row r="27" spans="1:59" ht="16.5" customHeight="1">
      <c r="A27" s="24">
        <v>4</v>
      </c>
      <c r="B27" s="87" t="s">
        <v>62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9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3"/>
    </row>
    <row r="28" spans="1:59" ht="16.5" customHeight="1">
      <c r="A28" s="24">
        <v>5</v>
      </c>
      <c r="B28" s="87" t="s">
        <v>63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9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3"/>
    </row>
    <row r="29" spans="1:59" ht="18" customHeight="1">
      <c r="A29" s="1">
        <v>6</v>
      </c>
      <c r="B29" s="87" t="s">
        <v>64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9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5"/>
    </row>
    <row r="30" spans="1:59" ht="12.75" customHeight="1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</row>
    <row r="31" spans="1:59" ht="12.75">
      <c r="A31" s="25" t="s">
        <v>32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</row>
    <row r="32" spans="1:59" ht="15" customHeight="1">
      <c r="A32" s="23"/>
      <c r="M32" s="21" t="s">
        <v>27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</row>
    <row r="33" spans="1:59" ht="36" customHeight="1">
      <c r="A33" s="97" t="s">
        <v>24</v>
      </c>
      <c r="B33" s="97" t="s">
        <v>33</v>
      </c>
      <c r="C33" s="97"/>
      <c r="D33" s="97"/>
      <c r="E33" s="97" t="s">
        <v>17</v>
      </c>
      <c r="F33" s="97"/>
      <c r="G33" s="97"/>
      <c r="H33" s="97" t="s">
        <v>34</v>
      </c>
      <c r="I33" s="97"/>
      <c r="J33" s="97"/>
      <c r="K33" s="97" t="s">
        <v>18</v>
      </c>
      <c r="L33" s="97"/>
      <c r="M33" s="97"/>
      <c r="N33" s="27"/>
      <c r="O33" s="27"/>
      <c r="P33" s="27"/>
      <c r="Q33" s="27"/>
      <c r="R33" s="80"/>
      <c r="S33" s="80"/>
      <c r="T33" s="80"/>
      <c r="U33" s="80"/>
      <c r="V33" s="80"/>
      <c r="W33" s="80"/>
      <c r="X33" s="80"/>
      <c r="Y33" s="80"/>
      <c r="Z33" s="80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</row>
    <row r="34" spans="1:26" ht="37.5" customHeight="1">
      <c r="A34" s="97"/>
      <c r="B34" s="97"/>
      <c r="C34" s="97"/>
      <c r="D34" s="97"/>
      <c r="E34" s="1" t="s">
        <v>19</v>
      </c>
      <c r="F34" s="1" t="s">
        <v>20</v>
      </c>
      <c r="G34" s="1" t="s">
        <v>21</v>
      </c>
      <c r="H34" s="1" t="s">
        <v>19</v>
      </c>
      <c r="I34" s="1" t="s">
        <v>20</v>
      </c>
      <c r="J34" s="1" t="s">
        <v>21</v>
      </c>
      <c r="K34" s="1" t="s">
        <v>19</v>
      </c>
      <c r="L34" s="1" t="s">
        <v>20</v>
      </c>
      <c r="M34" s="1" t="s">
        <v>21</v>
      </c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2.75">
      <c r="A35" s="1">
        <v>1</v>
      </c>
      <c r="B35" s="97">
        <v>2</v>
      </c>
      <c r="C35" s="97"/>
      <c r="D35" s="97"/>
      <c r="E35" s="1">
        <v>3</v>
      </c>
      <c r="F35" s="1">
        <v>4</v>
      </c>
      <c r="G35" s="1">
        <v>5</v>
      </c>
      <c r="H35" s="1">
        <v>6</v>
      </c>
      <c r="I35" s="1">
        <v>7</v>
      </c>
      <c r="J35" s="1">
        <v>8</v>
      </c>
      <c r="K35" s="1">
        <v>9</v>
      </c>
      <c r="L35" s="1">
        <v>10</v>
      </c>
      <c r="M35" s="1">
        <v>11</v>
      </c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 customHeight="1">
      <c r="A36" s="1"/>
      <c r="B36" s="97" t="s">
        <v>6</v>
      </c>
      <c r="C36" s="97"/>
      <c r="D36" s="97"/>
      <c r="E36" s="43">
        <f aca="true" t="shared" si="0" ref="E36:J36">E37+E38+E39+E40+E41+E42+E43+E44+E45</f>
        <v>0</v>
      </c>
      <c r="F36" s="43">
        <f t="shared" si="0"/>
        <v>5137601.890000001</v>
      </c>
      <c r="G36" s="43">
        <f t="shared" si="0"/>
        <v>5137601.890000001</v>
      </c>
      <c r="H36" s="43">
        <f t="shared" si="0"/>
        <v>0</v>
      </c>
      <c r="I36" s="43">
        <f t="shared" si="0"/>
        <v>4594137.39</v>
      </c>
      <c r="J36" s="43">
        <f t="shared" si="0"/>
        <v>4594137.39</v>
      </c>
      <c r="K36" s="43">
        <f>H36-E36</f>
        <v>0</v>
      </c>
      <c r="L36" s="43">
        <f>I36-F36</f>
        <v>-543464.5000000009</v>
      </c>
      <c r="M36" s="43">
        <f>M37+M38+M39+M40+M41+M42+M43+M44+M45</f>
        <v>-543464.5000000002</v>
      </c>
      <c r="R36" s="26"/>
      <c r="S36" s="26"/>
      <c r="T36" s="26"/>
      <c r="U36" s="26"/>
      <c r="V36" s="26"/>
      <c r="W36" s="26"/>
      <c r="X36" s="26"/>
      <c r="Y36" s="26"/>
      <c r="Z36" s="26"/>
    </row>
    <row r="37" spans="1:26" s="49" customFormat="1" ht="27" customHeight="1">
      <c r="A37" s="46">
        <v>1</v>
      </c>
      <c r="B37" s="94" t="s">
        <v>65</v>
      </c>
      <c r="C37" s="95"/>
      <c r="D37" s="96"/>
      <c r="E37" s="55">
        <v>0</v>
      </c>
      <c r="F37" s="55">
        <v>2667332</v>
      </c>
      <c r="G37" s="55">
        <f aca="true" t="shared" si="1" ref="G37:G45">E37+F37</f>
        <v>2667332</v>
      </c>
      <c r="H37" s="55">
        <v>0</v>
      </c>
      <c r="I37" s="55">
        <v>2134109.05</v>
      </c>
      <c r="J37" s="55">
        <f>H37+I37</f>
        <v>2134109.05</v>
      </c>
      <c r="K37" s="55">
        <f aca="true" t="shared" si="2" ref="K37:K45">H37-E37</f>
        <v>0</v>
      </c>
      <c r="L37" s="55">
        <f aca="true" t="shared" si="3" ref="L37:L45">I37-F37</f>
        <v>-533222.9500000002</v>
      </c>
      <c r="M37" s="55">
        <f>K37+L37</f>
        <v>-533222.9500000002</v>
      </c>
      <c r="N37" s="73"/>
      <c r="R37" s="66"/>
      <c r="S37" s="66"/>
      <c r="T37" s="66"/>
      <c r="U37" s="66"/>
      <c r="V37" s="66"/>
      <c r="W37" s="66"/>
      <c r="X37" s="66"/>
      <c r="Y37" s="66"/>
      <c r="Z37" s="66"/>
    </row>
    <row r="38" spans="1:26" ht="23.25" customHeight="1">
      <c r="A38" s="34">
        <v>2</v>
      </c>
      <c r="B38" s="94" t="s">
        <v>66</v>
      </c>
      <c r="C38" s="95"/>
      <c r="D38" s="96"/>
      <c r="E38" s="43">
        <v>0</v>
      </c>
      <c r="F38" s="43">
        <v>475367.2</v>
      </c>
      <c r="G38" s="43">
        <f t="shared" si="1"/>
        <v>475367.2</v>
      </c>
      <c r="H38" s="43">
        <v>0</v>
      </c>
      <c r="I38" s="43">
        <v>472558.74</v>
      </c>
      <c r="J38" s="43">
        <f>H38+I38</f>
        <v>472558.74</v>
      </c>
      <c r="K38" s="43">
        <f t="shared" si="2"/>
        <v>0</v>
      </c>
      <c r="L38" s="43">
        <f t="shared" si="3"/>
        <v>-2808.460000000021</v>
      </c>
      <c r="M38" s="55">
        <f aca="true" t="shared" si="4" ref="M38:M45">K38+L38</f>
        <v>-2808.460000000021</v>
      </c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35.25" customHeight="1">
      <c r="A39" s="34">
        <v>3</v>
      </c>
      <c r="B39" s="94" t="s">
        <v>67</v>
      </c>
      <c r="C39" s="95"/>
      <c r="D39" s="96"/>
      <c r="E39" s="43">
        <v>0</v>
      </c>
      <c r="F39" s="43">
        <v>21125.8</v>
      </c>
      <c r="G39" s="43">
        <f t="shared" si="1"/>
        <v>21125.8</v>
      </c>
      <c r="H39" s="43">
        <v>0</v>
      </c>
      <c r="I39" s="43">
        <v>21125.8</v>
      </c>
      <c r="J39" s="43">
        <f aca="true" t="shared" si="5" ref="J39:J45">H39+I39</f>
        <v>21125.8</v>
      </c>
      <c r="K39" s="43">
        <f t="shared" si="2"/>
        <v>0</v>
      </c>
      <c r="L39" s="43">
        <f t="shared" si="3"/>
        <v>0</v>
      </c>
      <c r="M39" s="55">
        <f t="shared" si="4"/>
        <v>0</v>
      </c>
      <c r="N39" s="72"/>
      <c r="O39" s="72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45.75" customHeight="1">
      <c r="A40" s="34">
        <v>4</v>
      </c>
      <c r="B40" s="91" t="s">
        <v>68</v>
      </c>
      <c r="C40" s="92"/>
      <c r="D40" s="93"/>
      <c r="E40" s="43">
        <v>0</v>
      </c>
      <c r="F40" s="43">
        <v>1013152.89</v>
      </c>
      <c r="G40" s="43">
        <f t="shared" si="1"/>
        <v>1013152.89</v>
      </c>
      <c r="H40" s="43">
        <v>0</v>
      </c>
      <c r="I40" s="43">
        <v>1013152.89</v>
      </c>
      <c r="J40" s="43">
        <f t="shared" si="5"/>
        <v>1013152.89</v>
      </c>
      <c r="K40" s="43">
        <f t="shared" si="2"/>
        <v>0</v>
      </c>
      <c r="L40" s="43">
        <f t="shared" si="3"/>
        <v>0</v>
      </c>
      <c r="M40" s="55">
        <f t="shared" si="4"/>
        <v>0</v>
      </c>
      <c r="N40" s="72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55.5" customHeight="1">
      <c r="A41" s="34">
        <v>5</v>
      </c>
      <c r="B41" s="91" t="s">
        <v>69</v>
      </c>
      <c r="C41" s="92"/>
      <c r="D41" s="93"/>
      <c r="E41" s="43">
        <v>0</v>
      </c>
      <c r="F41" s="43">
        <v>57240</v>
      </c>
      <c r="G41" s="43">
        <f t="shared" si="1"/>
        <v>57240</v>
      </c>
      <c r="H41" s="43">
        <v>0</v>
      </c>
      <c r="I41" s="43">
        <v>57240</v>
      </c>
      <c r="J41" s="43">
        <f t="shared" si="5"/>
        <v>57240</v>
      </c>
      <c r="K41" s="43">
        <f t="shared" si="2"/>
        <v>0</v>
      </c>
      <c r="L41" s="43">
        <f t="shared" si="3"/>
        <v>0</v>
      </c>
      <c r="M41" s="55">
        <f t="shared" si="4"/>
        <v>0</v>
      </c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45.75" customHeight="1">
      <c r="A42" s="34">
        <v>6</v>
      </c>
      <c r="B42" s="91" t="s">
        <v>70</v>
      </c>
      <c r="C42" s="92"/>
      <c r="D42" s="93"/>
      <c r="E42" s="43">
        <v>0</v>
      </c>
      <c r="F42" s="43">
        <v>60000</v>
      </c>
      <c r="G42" s="43">
        <f t="shared" si="1"/>
        <v>60000</v>
      </c>
      <c r="H42" s="43">
        <v>0</v>
      </c>
      <c r="I42" s="43">
        <v>59684.21</v>
      </c>
      <c r="J42" s="43">
        <f t="shared" si="5"/>
        <v>59684.21</v>
      </c>
      <c r="K42" s="43">
        <f t="shared" si="2"/>
        <v>0</v>
      </c>
      <c r="L42" s="43">
        <f t="shared" si="3"/>
        <v>-315.7900000000009</v>
      </c>
      <c r="M42" s="55">
        <f t="shared" si="4"/>
        <v>-315.7900000000009</v>
      </c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08.75" customHeight="1">
      <c r="A43" s="34">
        <v>7</v>
      </c>
      <c r="B43" s="91" t="s">
        <v>71</v>
      </c>
      <c r="C43" s="92"/>
      <c r="D43" s="93"/>
      <c r="E43" s="43">
        <v>0</v>
      </c>
      <c r="F43" s="43">
        <v>140000</v>
      </c>
      <c r="G43" s="43">
        <f t="shared" si="1"/>
        <v>140000</v>
      </c>
      <c r="H43" s="43">
        <v>0</v>
      </c>
      <c r="I43" s="43">
        <v>132884.2</v>
      </c>
      <c r="J43" s="43">
        <f t="shared" si="5"/>
        <v>132884.2</v>
      </c>
      <c r="K43" s="43">
        <f t="shared" si="2"/>
        <v>0</v>
      </c>
      <c r="L43" s="43">
        <f t="shared" si="3"/>
        <v>-7115.799999999988</v>
      </c>
      <c r="M43" s="55">
        <f t="shared" si="4"/>
        <v>-7115.799999999988</v>
      </c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46.5" customHeight="1">
      <c r="A44" s="34">
        <v>8</v>
      </c>
      <c r="B44" s="94" t="s">
        <v>72</v>
      </c>
      <c r="C44" s="95"/>
      <c r="D44" s="96"/>
      <c r="E44" s="43">
        <v>0</v>
      </c>
      <c r="F44" s="43">
        <v>279219</v>
      </c>
      <c r="G44" s="43">
        <f t="shared" si="1"/>
        <v>279219</v>
      </c>
      <c r="H44" s="43">
        <v>0</v>
      </c>
      <c r="I44" s="43">
        <v>279218.36</v>
      </c>
      <c r="J44" s="43">
        <f t="shared" si="5"/>
        <v>279218.36</v>
      </c>
      <c r="K44" s="43">
        <f t="shared" si="2"/>
        <v>0</v>
      </c>
      <c r="L44" s="43">
        <f t="shared" si="3"/>
        <v>-0.6400000000139698</v>
      </c>
      <c r="M44" s="55">
        <f t="shared" si="4"/>
        <v>-0.6400000000139698</v>
      </c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33.75" customHeight="1">
      <c r="A45" s="34">
        <v>9</v>
      </c>
      <c r="B45" s="94" t="s">
        <v>73</v>
      </c>
      <c r="C45" s="95"/>
      <c r="D45" s="96"/>
      <c r="E45" s="43">
        <v>0</v>
      </c>
      <c r="F45" s="43">
        <v>424165</v>
      </c>
      <c r="G45" s="43">
        <f t="shared" si="1"/>
        <v>424165</v>
      </c>
      <c r="H45" s="43">
        <v>0</v>
      </c>
      <c r="I45" s="43">
        <v>424164.14</v>
      </c>
      <c r="J45" s="43">
        <f t="shared" si="5"/>
        <v>424164.14</v>
      </c>
      <c r="K45" s="43">
        <f t="shared" si="2"/>
        <v>0</v>
      </c>
      <c r="L45" s="43">
        <f t="shared" si="3"/>
        <v>-0.8599999999860302</v>
      </c>
      <c r="M45" s="55">
        <f t="shared" si="4"/>
        <v>-0.8599999999860302</v>
      </c>
      <c r="R45" s="33"/>
      <c r="S45" s="33"/>
      <c r="T45" s="33"/>
      <c r="U45" s="33"/>
      <c r="V45" s="33"/>
      <c r="W45" s="33"/>
      <c r="X45" s="33"/>
      <c r="Y45" s="33"/>
      <c r="Z45" s="33"/>
    </row>
    <row r="46" spans="1:13" ht="32.25" customHeight="1">
      <c r="A46" s="105" t="s">
        <v>35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</row>
    <row r="47" spans="1:13" ht="18.75" customHeight="1">
      <c r="A47" s="112" t="s">
        <v>134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</row>
    <row r="48" ht="12.75">
      <c r="A48" s="23"/>
    </row>
    <row r="49" spans="1:13" ht="21" customHeight="1">
      <c r="A49" s="121" t="s">
        <v>36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</row>
    <row r="50" spans="1:13" ht="12.75">
      <c r="A50" s="23"/>
      <c r="M50" s="21" t="s">
        <v>27</v>
      </c>
    </row>
    <row r="51" spans="1:13" ht="26.25" customHeight="1">
      <c r="A51" s="97" t="s">
        <v>4</v>
      </c>
      <c r="B51" s="97" t="s">
        <v>37</v>
      </c>
      <c r="C51" s="97"/>
      <c r="D51" s="97"/>
      <c r="E51" s="97" t="s">
        <v>17</v>
      </c>
      <c r="F51" s="97"/>
      <c r="G51" s="97"/>
      <c r="H51" s="97" t="s">
        <v>34</v>
      </c>
      <c r="I51" s="97"/>
      <c r="J51" s="97"/>
      <c r="K51" s="97" t="s">
        <v>18</v>
      </c>
      <c r="L51" s="97"/>
      <c r="M51" s="97"/>
    </row>
    <row r="52" spans="1:13" ht="29.25" customHeight="1">
      <c r="A52" s="97"/>
      <c r="B52" s="97"/>
      <c r="C52" s="97"/>
      <c r="D52" s="97"/>
      <c r="E52" s="1" t="s">
        <v>19</v>
      </c>
      <c r="F52" s="1" t="s">
        <v>20</v>
      </c>
      <c r="G52" s="1" t="s">
        <v>21</v>
      </c>
      <c r="H52" s="1" t="s">
        <v>19</v>
      </c>
      <c r="I52" s="1" t="s">
        <v>20</v>
      </c>
      <c r="J52" s="1" t="s">
        <v>21</v>
      </c>
      <c r="K52" s="1" t="s">
        <v>19</v>
      </c>
      <c r="L52" s="1" t="s">
        <v>20</v>
      </c>
      <c r="M52" s="1" t="s">
        <v>21</v>
      </c>
    </row>
    <row r="53" spans="1:13" ht="12.75">
      <c r="A53" s="1">
        <v>1</v>
      </c>
      <c r="B53" s="97">
        <v>2</v>
      </c>
      <c r="C53" s="97"/>
      <c r="D53" s="97"/>
      <c r="E53" s="1">
        <v>3</v>
      </c>
      <c r="F53" s="1">
        <v>4</v>
      </c>
      <c r="G53" s="1">
        <v>5</v>
      </c>
      <c r="H53" s="1">
        <v>6</v>
      </c>
      <c r="I53" s="1">
        <v>7</v>
      </c>
      <c r="J53" s="1">
        <v>8</v>
      </c>
      <c r="K53" s="1">
        <v>9</v>
      </c>
      <c r="L53" s="1">
        <v>10</v>
      </c>
      <c r="M53" s="1">
        <v>11</v>
      </c>
    </row>
    <row r="54" spans="1:13" ht="37.5" customHeight="1">
      <c r="A54" s="51">
        <v>1</v>
      </c>
      <c r="B54" s="108" t="s">
        <v>55</v>
      </c>
      <c r="C54" s="109"/>
      <c r="D54" s="110"/>
      <c r="E54" s="16">
        <v>0</v>
      </c>
      <c r="F54" s="16">
        <v>1549611.89</v>
      </c>
      <c r="G54" s="16">
        <f>E54+F54</f>
        <v>1549611.89</v>
      </c>
      <c r="H54" s="68">
        <v>0</v>
      </c>
      <c r="I54" s="68">
        <v>1542179.66</v>
      </c>
      <c r="J54" s="16">
        <f>H54+I54</f>
        <v>1542179.66</v>
      </c>
      <c r="K54" s="74">
        <v>0</v>
      </c>
      <c r="L54" s="16">
        <f>I54-G54</f>
        <v>-7432.229999999981</v>
      </c>
      <c r="M54" s="16">
        <f>K54+L54</f>
        <v>-7432.229999999981</v>
      </c>
    </row>
    <row r="55" spans="1:13" ht="31.5" customHeight="1">
      <c r="A55" s="1">
        <v>2</v>
      </c>
      <c r="B55" s="108" t="s">
        <v>74</v>
      </c>
      <c r="C55" s="109"/>
      <c r="D55" s="110"/>
      <c r="E55" s="16">
        <v>0</v>
      </c>
      <c r="F55" s="16">
        <v>3587990</v>
      </c>
      <c r="G55" s="16">
        <f>E55+F55</f>
        <v>3587990</v>
      </c>
      <c r="H55" s="75">
        <v>0</v>
      </c>
      <c r="I55" s="68">
        <v>3051957.73</v>
      </c>
      <c r="J55" s="16">
        <f>H55+I55</f>
        <v>3051957.73</v>
      </c>
      <c r="K55" s="16">
        <v>0</v>
      </c>
      <c r="L55" s="16">
        <f>J55-G55</f>
        <v>-536032.27</v>
      </c>
      <c r="M55" s="16">
        <f>L55</f>
        <v>-536032.27</v>
      </c>
    </row>
    <row r="56" ht="12.75">
      <c r="A56" s="23"/>
    </row>
    <row r="57" ht="12.75">
      <c r="A57" s="25" t="s">
        <v>38</v>
      </c>
    </row>
    <row r="58" ht="12.75">
      <c r="A58" s="23"/>
    </row>
    <row r="59" spans="1:13" ht="47.25" customHeight="1">
      <c r="A59" s="97" t="s">
        <v>4</v>
      </c>
      <c r="B59" s="97" t="s">
        <v>22</v>
      </c>
      <c r="C59" s="97" t="s">
        <v>7</v>
      </c>
      <c r="D59" s="97" t="s">
        <v>8</v>
      </c>
      <c r="E59" s="97" t="s">
        <v>17</v>
      </c>
      <c r="F59" s="97"/>
      <c r="G59" s="97"/>
      <c r="H59" s="97" t="s">
        <v>39</v>
      </c>
      <c r="I59" s="97"/>
      <c r="J59" s="97"/>
      <c r="K59" s="97" t="s">
        <v>18</v>
      </c>
      <c r="L59" s="97"/>
      <c r="M59" s="97"/>
    </row>
    <row r="60" spans="1:13" ht="33.75" customHeight="1">
      <c r="A60" s="97"/>
      <c r="B60" s="97"/>
      <c r="C60" s="97"/>
      <c r="D60" s="97"/>
      <c r="E60" s="1" t="s">
        <v>19</v>
      </c>
      <c r="F60" s="1" t="s">
        <v>20</v>
      </c>
      <c r="G60" s="1" t="s">
        <v>21</v>
      </c>
      <c r="H60" s="1" t="s">
        <v>19</v>
      </c>
      <c r="I60" s="1" t="s">
        <v>20</v>
      </c>
      <c r="J60" s="1" t="s">
        <v>21</v>
      </c>
      <c r="K60" s="1" t="s">
        <v>19</v>
      </c>
      <c r="L60" s="1" t="s">
        <v>20</v>
      </c>
      <c r="M60" s="1" t="s">
        <v>21</v>
      </c>
    </row>
    <row r="61" spans="1:13" ht="12.75">
      <c r="A61" s="1">
        <v>1</v>
      </c>
      <c r="B61" s="1">
        <v>2</v>
      </c>
      <c r="C61" s="1">
        <v>3</v>
      </c>
      <c r="D61" s="1">
        <v>4</v>
      </c>
      <c r="E61" s="1">
        <v>5</v>
      </c>
      <c r="F61" s="1">
        <v>6</v>
      </c>
      <c r="G61" s="1">
        <v>7</v>
      </c>
      <c r="H61" s="1">
        <v>8</v>
      </c>
      <c r="I61" s="1">
        <v>9</v>
      </c>
      <c r="J61" s="1">
        <v>10</v>
      </c>
      <c r="K61" s="1">
        <v>11</v>
      </c>
      <c r="L61" s="1">
        <v>12</v>
      </c>
      <c r="M61" s="1">
        <v>13</v>
      </c>
    </row>
    <row r="62" spans="1:13" ht="12.75">
      <c r="A62" s="1">
        <v>1</v>
      </c>
      <c r="B62" s="1" t="s">
        <v>9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24" ht="86.25" customHeight="1">
      <c r="A63" s="1"/>
      <c r="B63" s="2" t="s">
        <v>75</v>
      </c>
      <c r="C63" s="1" t="s">
        <v>47</v>
      </c>
      <c r="D63" s="24" t="s">
        <v>76</v>
      </c>
      <c r="E63" s="16">
        <v>0</v>
      </c>
      <c r="F63" s="16">
        <v>2667332</v>
      </c>
      <c r="G63" s="16">
        <f>E63+F63</f>
        <v>2667332</v>
      </c>
      <c r="H63" s="16">
        <v>0</v>
      </c>
      <c r="I63" s="16">
        <v>2134109.05</v>
      </c>
      <c r="J63" s="16">
        <f>H63+I63</f>
        <v>2134109.05</v>
      </c>
      <c r="K63" s="16">
        <v>0</v>
      </c>
      <c r="L63" s="16">
        <f>I63-F63</f>
        <v>-533222.9500000002</v>
      </c>
      <c r="M63" s="16">
        <f>L63</f>
        <v>-533222.9500000002</v>
      </c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:24" s="49" customFormat="1" ht="59.25" customHeight="1">
      <c r="A64" s="46"/>
      <c r="B64" s="6" t="s">
        <v>77</v>
      </c>
      <c r="C64" s="7" t="s">
        <v>48</v>
      </c>
      <c r="D64" s="8" t="s">
        <v>78</v>
      </c>
      <c r="E64" s="67">
        <v>0</v>
      </c>
      <c r="F64" s="12">
        <v>5</v>
      </c>
      <c r="G64" s="58">
        <f aca="true" t="shared" si="6" ref="G64:G80">E64+F64</f>
        <v>5</v>
      </c>
      <c r="H64" s="12">
        <v>0</v>
      </c>
      <c r="I64" s="12">
        <v>5</v>
      </c>
      <c r="J64" s="12">
        <f>H64+I64</f>
        <v>5</v>
      </c>
      <c r="K64" s="58">
        <v>0</v>
      </c>
      <c r="L64" s="58">
        <f aca="true" t="shared" si="7" ref="L64:L81">I64-F64</f>
        <v>0</v>
      </c>
      <c r="M64" s="58">
        <f aca="true" t="shared" si="8" ref="M64:M80">L64</f>
        <v>0</v>
      </c>
      <c r="N64" s="69"/>
      <c r="O64" s="69"/>
      <c r="P64" s="69"/>
      <c r="Q64" s="69"/>
      <c r="R64" s="69"/>
      <c r="S64" s="69"/>
      <c r="T64" s="69"/>
      <c r="U64" s="48"/>
      <c r="V64" s="48"/>
      <c r="W64" s="48"/>
      <c r="X64" s="48"/>
    </row>
    <row r="65" spans="1:24" ht="109.5" customHeight="1">
      <c r="A65" s="1"/>
      <c r="B65" s="5" t="s">
        <v>79</v>
      </c>
      <c r="C65" s="3" t="s">
        <v>48</v>
      </c>
      <c r="D65" s="4" t="s">
        <v>78</v>
      </c>
      <c r="E65" s="56">
        <v>0</v>
      </c>
      <c r="F65" s="10">
        <v>2</v>
      </c>
      <c r="G65" s="28">
        <f t="shared" si="6"/>
        <v>2</v>
      </c>
      <c r="H65" s="10">
        <v>0</v>
      </c>
      <c r="I65" s="12">
        <v>2</v>
      </c>
      <c r="J65" s="10">
        <f aca="true" t="shared" si="9" ref="J65:J81">H65+I65</f>
        <v>2</v>
      </c>
      <c r="K65" s="28">
        <f>H65-E65</f>
        <v>0</v>
      </c>
      <c r="L65" s="28">
        <f t="shared" si="7"/>
        <v>0</v>
      </c>
      <c r="M65" s="28">
        <f t="shared" si="8"/>
        <v>0</v>
      </c>
      <c r="N65" s="29"/>
      <c r="O65" s="29"/>
      <c r="P65" s="29"/>
      <c r="Q65" s="29"/>
      <c r="R65" s="29"/>
      <c r="S65" s="29"/>
      <c r="T65" s="29"/>
      <c r="U65" s="27"/>
      <c r="V65" s="27"/>
      <c r="W65" s="27"/>
      <c r="X65" s="27"/>
    </row>
    <row r="66" spans="1:24" ht="90" customHeight="1">
      <c r="A66" s="1"/>
      <c r="B66" s="5" t="s">
        <v>80</v>
      </c>
      <c r="C66" s="3" t="s">
        <v>47</v>
      </c>
      <c r="D66" s="4" t="s">
        <v>81</v>
      </c>
      <c r="E66" s="44">
        <v>0</v>
      </c>
      <c r="F66" s="11">
        <v>475367.2</v>
      </c>
      <c r="G66" s="16">
        <f t="shared" si="6"/>
        <v>475367.2</v>
      </c>
      <c r="H66" s="11">
        <v>0</v>
      </c>
      <c r="I66" s="17">
        <v>472558.74</v>
      </c>
      <c r="J66" s="11">
        <f t="shared" si="9"/>
        <v>472558.74</v>
      </c>
      <c r="K66" s="16">
        <f>H66-E66</f>
        <v>0</v>
      </c>
      <c r="L66" s="16">
        <f t="shared" si="7"/>
        <v>-2808.460000000021</v>
      </c>
      <c r="M66" s="16">
        <f t="shared" si="8"/>
        <v>-2808.460000000021</v>
      </c>
      <c r="N66" s="29"/>
      <c r="O66" s="29"/>
      <c r="P66" s="29"/>
      <c r="Q66" s="29"/>
      <c r="R66" s="29"/>
      <c r="S66" s="29"/>
      <c r="T66" s="29"/>
      <c r="U66" s="27"/>
      <c r="V66" s="27"/>
      <c r="W66" s="27"/>
      <c r="X66" s="27"/>
    </row>
    <row r="67" spans="1:24" ht="66.75" customHeight="1">
      <c r="A67" s="1"/>
      <c r="B67" s="5" t="s">
        <v>82</v>
      </c>
      <c r="C67" s="3" t="s">
        <v>48</v>
      </c>
      <c r="D67" s="4" t="s">
        <v>83</v>
      </c>
      <c r="E67" s="56">
        <v>0</v>
      </c>
      <c r="F67" s="10">
        <v>21</v>
      </c>
      <c r="G67" s="28">
        <f t="shared" si="6"/>
        <v>21</v>
      </c>
      <c r="H67" s="10">
        <v>0</v>
      </c>
      <c r="I67" s="10">
        <v>21</v>
      </c>
      <c r="J67" s="10">
        <f t="shared" si="9"/>
        <v>21</v>
      </c>
      <c r="K67" s="28">
        <v>0</v>
      </c>
      <c r="L67" s="28">
        <f t="shared" si="7"/>
        <v>0</v>
      </c>
      <c r="M67" s="28">
        <f t="shared" si="8"/>
        <v>0</v>
      </c>
      <c r="N67" s="29"/>
      <c r="O67" s="29"/>
      <c r="P67" s="29"/>
      <c r="Q67" s="29"/>
      <c r="R67" s="29"/>
      <c r="S67" s="29"/>
      <c r="T67" s="29"/>
      <c r="U67" s="27"/>
      <c r="V67" s="27"/>
      <c r="W67" s="27"/>
      <c r="X67" s="27"/>
    </row>
    <row r="68" spans="1:24" ht="111" customHeight="1">
      <c r="A68" s="1"/>
      <c r="B68" s="5" t="s">
        <v>84</v>
      </c>
      <c r="C68" s="3" t="s">
        <v>47</v>
      </c>
      <c r="D68" s="4" t="s">
        <v>81</v>
      </c>
      <c r="E68" s="44">
        <v>0</v>
      </c>
      <c r="F68" s="11">
        <v>21125.8</v>
      </c>
      <c r="G68" s="16">
        <f t="shared" si="6"/>
        <v>21125.8</v>
      </c>
      <c r="H68" s="11">
        <v>0</v>
      </c>
      <c r="I68" s="11">
        <v>21125.8</v>
      </c>
      <c r="J68" s="11">
        <f t="shared" si="9"/>
        <v>21125.8</v>
      </c>
      <c r="K68" s="16">
        <f>H68-E68</f>
        <v>0</v>
      </c>
      <c r="L68" s="16">
        <f t="shared" si="7"/>
        <v>0</v>
      </c>
      <c r="M68" s="16">
        <f t="shared" si="8"/>
        <v>0</v>
      </c>
      <c r="N68" s="29"/>
      <c r="O68" s="29"/>
      <c r="P68" s="29"/>
      <c r="Q68" s="29"/>
      <c r="R68" s="29"/>
      <c r="S68" s="29"/>
      <c r="T68" s="29"/>
      <c r="U68" s="27"/>
      <c r="V68" s="27"/>
      <c r="W68" s="27"/>
      <c r="X68" s="27"/>
    </row>
    <row r="69" spans="1:24" s="49" customFormat="1" ht="88.5" customHeight="1">
      <c r="A69" s="46"/>
      <c r="B69" s="6" t="s">
        <v>85</v>
      </c>
      <c r="C69" s="7" t="s">
        <v>48</v>
      </c>
      <c r="D69" s="8" t="s">
        <v>86</v>
      </c>
      <c r="E69" s="57">
        <v>0</v>
      </c>
      <c r="F69" s="12">
        <v>2</v>
      </c>
      <c r="G69" s="58">
        <f t="shared" si="6"/>
        <v>2</v>
      </c>
      <c r="H69" s="12">
        <v>0</v>
      </c>
      <c r="I69" s="12">
        <v>2</v>
      </c>
      <c r="J69" s="12">
        <f t="shared" si="9"/>
        <v>2</v>
      </c>
      <c r="K69" s="58">
        <v>0</v>
      </c>
      <c r="L69" s="58">
        <f t="shared" si="7"/>
        <v>0</v>
      </c>
      <c r="M69" s="58">
        <f t="shared" si="8"/>
        <v>0</v>
      </c>
      <c r="N69" s="69"/>
      <c r="O69" s="69"/>
      <c r="P69" s="69"/>
      <c r="Q69" s="69"/>
      <c r="R69" s="69"/>
      <c r="S69" s="69"/>
      <c r="T69" s="69"/>
      <c r="U69" s="48"/>
      <c r="V69" s="48"/>
      <c r="W69" s="48"/>
      <c r="X69" s="48"/>
    </row>
    <row r="70" spans="1:24" ht="87.75" customHeight="1">
      <c r="A70" s="1"/>
      <c r="B70" s="5" t="s">
        <v>87</v>
      </c>
      <c r="C70" s="3" t="s">
        <v>47</v>
      </c>
      <c r="D70" s="4" t="s">
        <v>81</v>
      </c>
      <c r="E70" s="44">
        <v>0</v>
      </c>
      <c r="F70" s="11">
        <v>1013152.89</v>
      </c>
      <c r="G70" s="16">
        <f t="shared" si="6"/>
        <v>1013152.89</v>
      </c>
      <c r="H70" s="11">
        <v>0</v>
      </c>
      <c r="I70" s="11">
        <v>1013152.89</v>
      </c>
      <c r="J70" s="11">
        <f t="shared" si="9"/>
        <v>1013152.89</v>
      </c>
      <c r="K70" s="16">
        <v>0</v>
      </c>
      <c r="L70" s="16">
        <f t="shared" si="7"/>
        <v>0</v>
      </c>
      <c r="M70" s="16">
        <f t="shared" si="8"/>
        <v>0</v>
      </c>
      <c r="N70" s="29"/>
      <c r="O70" s="29"/>
      <c r="P70" s="29"/>
      <c r="Q70" s="29"/>
      <c r="R70" s="29"/>
      <c r="S70" s="29"/>
      <c r="T70" s="29"/>
      <c r="U70" s="27"/>
      <c r="V70" s="27"/>
      <c r="W70" s="27"/>
      <c r="X70" s="27"/>
    </row>
    <row r="71" spans="1:24" s="49" customFormat="1" ht="64.5" customHeight="1">
      <c r="A71" s="46"/>
      <c r="B71" s="6" t="s">
        <v>88</v>
      </c>
      <c r="C71" s="7" t="s">
        <v>48</v>
      </c>
      <c r="D71" s="8" t="s">
        <v>89</v>
      </c>
      <c r="E71" s="57">
        <v>0</v>
      </c>
      <c r="F71" s="12">
        <v>1</v>
      </c>
      <c r="G71" s="58">
        <f t="shared" si="6"/>
        <v>1</v>
      </c>
      <c r="H71" s="12">
        <v>0</v>
      </c>
      <c r="I71" s="12">
        <v>1</v>
      </c>
      <c r="J71" s="12">
        <f t="shared" si="9"/>
        <v>1</v>
      </c>
      <c r="K71" s="58">
        <v>0</v>
      </c>
      <c r="L71" s="58">
        <f t="shared" si="7"/>
        <v>0</v>
      </c>
      <c r="M71" s="58">
        <f t="shared" si="8"/>
        <v>0</v>
      </c>
      <c r="N71" s="69"/>
      <c r="O71" s="69"/>
      <c r="P71" s="69"/>
      <c r="Q71" s="69"/>
      <c r="R71" s="69"/>
      <c r="S71" s="69"/>
      <c r="T71" s="69"/>
      <c r="U71" s="48"/>
      <c r="V71" s="48"/>
      <c r="W71" s="48"/>
      <c r="X71" s="48"/>
    </row>
    <row r="72" spans="1:24" ht="122.25" customHeight="1">
      <c r="A72" s="1"/>
      <c r="B72" s="5" t="s">
        <v>90</v>
      </c>
      <c r="C72" s="3" t="s">
        <v>47</v>
      </c>
      <c r="D72" s="4" t="s">
        <v>81</v>
      </c>
      <c r="E72" s="44">
        <v>0</v>
      </c>
      <c r="F72" s="11">
        <v>57240</v>
      </c>
      <c r="G72" s="16">
        <f t="shared" si="6"/>
        <v>57240</v>
      </c>
      <c r="H72" s="11">
        <v>0</v>
      </c>
      <c r="I72" s="11">
        <v>57240</v>
      </c>
      <c r="J72" s="11">
        <f t="shared" si="9"/>
        <v>57240</v>
      </c>
      <c r="K72" s="16">
        <v>0</v>
      </c>
      <c r="L72" s="16">
        <f t="shared" si="7"/>
        <v>0</v>
      </c>
      <c r="M72" s="16">
        <f t="shared" si="8"/>
        <v>0</v>
      </c>
      <c r="N72" s="29"/>
      <c r="O72" s="29"/>
      <c r="P72" s="29"/>
      <c r="Q72" s="29"/>
      <c r="R72" s="29"/>
      <c r="S72" s="29"/>
      <c r="T72" s="29"/>
      <c r="U72" s="27"/>
      <c r="V72" s="27"/>
      <c r="W72" s="27"/>
      <c r="X72" s="27"/>
    </row>
    <row r="73" spans="1:24" ht="135" customHeight="1">
      <c r="A73" s="61"/>
      <c r="B73" s="5" t="s">
        <v>131</v>
      </c>
      <c r="C73" s="3" t="s">
        <v>48</v>
      </c>
      <c r="D73" s="4" t="s">
        <v>94</v>
      </c>
      <c r="E73" s="56">
        <v>0</v>
      </c>
      <c r="F73" s="10">
        <v>1</v>
      </c>
      <c r="G73" s="28">
        <f t="shared" si="6"/>
        <v>1</v>
      </c>
      <c r="H73" s="10">
        <v>0</v>
      </c>
      <c r="I73" s="10">
        <v>1</v>
      </c>
      <c r="J73" s="10">
        <f t="shared" si="9"/>
        <v>1</v>
      </c>
      <c r="K73" s="28">
        <v>0</v>
      </c>
      <c r="L73" s="28">
        <f t="shared" si="7"/>
        <v>0</v>
      </c>
      <c r="M73" s="28">
        <f t="shared" si="8"/>
        <v>0</v>
      </c>
      <c r="N73" s="29"/>
      <c r="O73" s="29"/>
      <c r="P73" s="29"/>
      <c r="Q73" s="29"/>
      <c r="R73" s="29"/>
      <c r="S73" s="29"/>
      <c r="T73" s="29"/>
      <c r="U73" s="27"/>
      <c r="V73" s="27"/>
      <c r="W73" s="27"/>
      <c r="X73" s="27"/>
    </row>
    <row r="74" spans="1:24" s="49" customFormat="1" ht="112.5" customHeight="1">
      <c r="A74" s="46"/>
      <c r="B74" s="6" t="s">
        <v>91</v>
      </c>
      <c r="C74" s="7" t="s">
        <v>47</v>
      </c>
      <c r="D74" s="8" t="s">
        <v>81</v>
      </c>
      <c r="E74" s="70">
        <v>0</v>
      </c>
      <c r="F74" s="17">
        <v>60000</v>
      </c>
      <c r="G74" s="68">
        <f t="shared" si="6"/>
        <v>60000</v>
      </c>
      <c r="H74" s="17">
        <v>0</v>
      </c>
      <c r="I74" s="17">
        <v>59684.21</v>
      </c>
      <c r="J74" s="17">
        <f t="shared" si="9"/>
        <v>59684.21</v>
      </c>
      <c r="K74" s="68">
        <v>0</v>
      </c>
      <c r="L74" s="68">
        <f t="shared" si="7"/>
        <v>-315.7900000000009</v>
      </c>
      <c r="M74" s="68">
        <f t="shared" si="8"/>
        <v>-315.7900000000009</v>
      </c>
      <c r="N74" s="69"/>
      <c r="O74" s="69"/>
      <c r="P74" s="69"/>
      <c r="Q74" s="69"/>
      <c r="R74" s="69"/>
      <c r="S74" s="69"/>
      <c r="T74" s="69"/>
      <c r="U74" s="48"/>
      <c r="V74" s="48"/>
      <c r="W74" s="48"/>
      <c r="X74" s="48"/>
    </row>
    <row r="75" spans="1:24" ht="117" customHeight="1">
      <c r="A75" s="1"/>
      <c r="B75" s="6" t="s">
        <v>92</v>
      </c>
      <c r="C75" s="7" t="s">
        <v>48</v>
      </c>
      <c r="D75" s="8" t="s">
        <v>93</v>
      </c>
      <c r="E75" s="12">
        <v>0</v>
      </c>
      <c r="F75" s="12">
        <v>1</v>
      </c>
      <c r="G75" s="28">
        <f t="shared" si="6"/>
        <v>1</v>
      </c>
      <c r="H75" s="12">
        <v>0</v>
      </c>
      <c r="I75" s="12">
        <v>1</v>
      </c>
      <c r="J75" s="10">
        <f t="shared" si="9"/>
        <v>1</v>
      </c>
      <c r="K75" s="28">
        <v>0</v>
      </c>
      <c r="L75" s="28">
        <f t="shared" si="7"/>
        <v>0</v>
      </c>
      <c r="M75" s="28">
        <f t="shared" si="8"/>
        <v>0</v>
      </c>
      <c r="N75" s="13"/>
      <c r="O75" s="13"/>
      <c r="P75" s="13"/>
      <c r="Q75" s="13"/>
      <c r="R75" s="13"/>
      <c r="S75" s="13"/>
      <c r="T75" s="13"/>
      <c r="U75" s="27"/>
      <c r="V75" s="27"/>
      <c r="W75" s="27"/>
      <c r="X75" s="27"/>
    </row>
    <row r="76" spans="1:24" s="49" customFormat="1" ht="139.5" customHeight="1">
      <c r="A76" s="46"/>
      <c r="B76" s="6" t="s">
        <v>137</v>
      </c>
      <c r="C76" s="7" t="s">
        <v>47</v>
      </c>
      <c r="D76" s="8" t="s">
        <v>81</v>
      </c>
      <c r="E76" s="17">
        <v>0</v>
      </c>
      <c r="F76" s="17">
        <v>140000</v>
      </c>
      <c r="G76" s="68">
        <f t="shared" si="6"/>
        <v>140000</v>
      </c>
      <c r="H76" s="17">
        <v>0</v>
      </c>
      <c r="I76" s="17">
        <v>132884.2</v>
      </c>
      <c r="J76" s="17">
        <f t="shared" si="9"/>
        <v>132884.2</v>
      </c>
      <c r="K76" s="68">
        <v>0</v>
      </c>
      <c r="L76" s="68">
        <f t="shared" si="7"/>
        <v>-7115.799999999988</v>
      </c>
      <c r="M76" s="68">
        <f t="shared" si="8"/>
        <v>-7115.799999999988</v>
      </c>
      <c r="N76" s="13"/>
      <c r="O76" s="13"/>
      <c r="P76" s="13"/>
      <c r="Q76" s="13"/>
      <c r="R76" s="13"/>
      <c r="S76" s="13"/>
      <c r="T76" s="13"/>
      <c r="U76" s="48"/>
      <c r="V76" s="48"/>
      <c r="W76" s="48"/>
      <c r="X76" s="48"/>
    </row>
    <row r="77" spans="1:24" ht="139.5" customHeight="1">
      <c r="A77" s="1"/>
      <c r="B77" s="6" t="s">
        <v>138</v>
      </c>
      <c r="C77" s="7" t="s">
        <v>48</v>
      </c>
      <c r="D77" s="8" t="s">
        <v>94</v>
      </c>
      <c r="E77" s="12">
        <v>0</v>
      </c>
      <c r="F77" s="12">
        <v>2</v>
      </c>
      <c r="G77" s="28">
        <f t="shared" si="6"/>
        <v>2</v>
      </c>
      <c r="H77" s="12">
        <v>0</v>
      </c>
      <c r="I77" s="12">
        <v>2</v>
      </c>
      <c r="J77" s="10">
        <f t="shared" si="9"/>
        <v>2</v>
      </c>
      <c r="K77" s="28">
        <v>0</v>
      </c>
      <c r="L77" s="28">
        <f t="shared" si="7"/>
        <v>0</v>
      </c>
      <c r="M77" s="28">
        <f t="shared" si="8"/>
        <v>0</v>
      </c>
      <c r="N77" s="13"/>
      <c r="O77" s="13"/>
      <c r="P77" s="13"/>
      <c r="Q77" s="13"/>
      <c r="R77" s="13"/>
      <c r="S77" s="13"/>
      <c r="T77" s="13"/>
      <c r="U77" s="27"/>
      <c r="V77" s="27"/>
      <c r="W77" s="27"/>
      <c r="X77" s="27"/>
    </row>
    <row r="78" spans="1:24" s="49" customFormat="1" ht="87.75" customHeight="1">
      <c r="A78" s="46"/>
      <c r="B78" s="6" t="s">
        <v>95</v>
      </c>
      <c r="C78" s="7" t="s">
        <v>47</v>
      </c>
      <c r="D78" s="7" t="s">
        <v>81</v>
      </c>
      <c r="E78" s="17">
        <v>0</v>
      </c>
      <c r="F78" s="17">
        <v>279219</v>
      </c>
      <c r="G78" s="17">
        <f t="shared" si="6"/>
        <v>279219</v>
      </c>
      <c r="H78" s="17">
        <v>0</v>
      </c>
      <c r="I78" s="70">
        <v>279218.36</v>
      </c>
      <c r="J78" s="17">
        <f t="shared" si="9"/>
        <v>279218.36</v>
      </c>
      <c r="K78" s="68">
        <v>0</v>
      </c>
      <c r="L78" s="68">
        <f t="shared" si="7"/>
        <v>-0.6400000000139698</v>
      </c>
      <c r="M78" s="68">
        <f t="shared" si="8"/>
        <v>-0.6400000000139698</v>
      </c>
      <c r="N78" s="47"/>
      <c r="O78" s="47"/>
      <c r="P78" s="47"/>
      <c r="Q78" s="47"/>
      <c r="R78" s="13"/>
      <c r="S78" s="13"/>
      <c r="T78" s="13"/>
      <c r="U78" s="48"/>
      <c r="V78" s="48"/>
      <c r="W78" s="48"/>
      <c r="X78" s="48"/>
    </row>
    <row r="79" spans="1:24" ht="65.25" customHeight="1">
      <c r="A79" s="1"/>
      <c r="B79" s="6" t="s">
        <v>96</v>
      </c>
      <c r="C79" s="3" t="s">
        <v>48</v>
      </c>
      <c r="D79" s="3" t="s">
        <v>97</v>
      </c>
      <c r="E79" s="10">
        <v>0</v>
      </c>
      <c r="F79" s="10">
        <v>1</v>
      </c>
      <c r="G79" s="10">
        <f t="shared" si="6"/>
        <v>1</v>
      </c>
      <c r="H79" s="10">
        <v>0</v>
      </c>
      <c r="I79" s="56">
        <v>1</v>
      </c>
      <c r="J79" s="10">
        <f t="shared" si="9"/>
        <v>1</v>
      </c>
      <c r="K79" s="28">
        <f>H79-E79</f>
        <v>0</v>
      </c>
      <c r="L79" s="28">
        <f t="shared" si="7"/>
        <v>0</v>
      </c>
      <c r="M79" s="28">
        <f>K79+L79</f>
        <v>0</v>
      </c>
      <c r="N79" s="30"/>
      <c r="O79" s="30"/>
      <c r="P79" s="30"/>
      <c r="Q79" s="30"/>
      <c r="R79" s="13"/>
      <c r="S79" s="13"/>
      <c r="T79" s="13"/>
      <c r="U79" s="27"/>
      <c r="V79" s="27"/>
      <c r="W79" s="27"/>
      <c r="X79" s="27"/>
    </row>
    <row r="80" spans="1:24" s="49" customFormat="1" ht="126" customHeight="1">
      <c r="A80" s="46"/>
      <c r="B80" s="6" t="s">
        <v>98</v>
      </c>
      <c r="C80" s="7" t="s">
        <v>47</v>
      </c>
      <c r="D80" s="7" t="s">
        <v>81</v>
      </c>
      <c r="E80" s="17">
        <v>0</v>
      </c>
      <c r="F80" s="17">
        <v>424165</v>
      </c>
      <c r="G80" s="17">
        <f t="shared" si="6"/>
        <v>424165</v>
      </c>
      <c r="H80" s="17">
        <v>0</v>
      </c>
      <c r="I80" s="70">
        <v>424164.14</v>
      </c>
      <c r="J80" s="17">
        <f t="shared" si="9"/>
        <v>424164.14</v>
      </c>
      <c r="K80" s="68">
        <v>0</v>
      </c>
      <c r="L80" s="68">
        <f t="shared" si="7"/>
        <v>-0.8599999999860302</v>
      </c>
      <c r="M80" s="68">
        <f t="shared" si="8"/>
        <v>-0.8599999999860302</v>
      </c>
      <c r="N80" s="47"/>
      <c r="O80" s="47"/>
      <c r="P80" s="47"/>
      <c r="Q80" s="47"/>
      <c r="R80" s="13"/>
      <c r="S80" s="13"/>
      <c r="T80" s="13"/>
      <c r="U80" s="48"/>
      <c r="V80" s="48"/>
      <c r="W80" s="48"/>
      <c r="X80" s="48"/>
    </row>
    <row r="81" spans="1:13" ht="147.75" customHeight="1">
      <c r="A81" s="1"/>
      <c r="B81" s="2" t="s">
        <v>99</v>
      </c>
      <c r="C81" s="1" t="s">
        <v>48</v>
      </c>
      <c r="D81" s="3" t="s">
        <v>94</v>
      </c>
      <c r="E81" s="28">
        <v>0</v>
      </c>
      <c r="F81" s="28">
        <v>1</v>
      </c>
      <c r="G81" s="28">
        <f>E81+F81</f>
        <v>1</v>
      </c>
      <c r="H81" s="28">
        <v>0</v>
      </c>
      <c r="I81" s="28">
        <v>1</v>
      </c>
      <c r="J81" s="10">
        <f t="shared" si="9"/>
        <v>1</v>
      </c>
      <c r="K81" s="28">
        <f>H81-E81</f>
        <v>0</v>
      </c>
      <c r="L81" s="28">
        <f t="shared" si="7"/>
        <v>0</v>
      </c>
      <c r="M81" s="28">
        <f>K81+L81</f>
        <v>0</v>
      </c>
    </row>
    <row r="82" spans="1:13" ht="12.75">
      <c r="A82" s="97" t="s">
        <v>40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</row>
    <row r="83" spans="1:13" ht="12.75">
      <c r="A83" s="117" t="s">
        <v>134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9"/>
    </row>
    <row r="84" spans="1:13" ht="12.75">
      <c r="A84" s="1">
        <v>2</v>
      </c>
      <c r="B84" s="1" t="s">
        <v>10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21" ht="75.75" customHeight="1">
      <c r="A85" s="1"/>
      <c r="B85" s="14" t="s">
        <v>100</v>
      </c>
      <c r="C85" s="24" t="s">
        <v>48</v>
      </c>
      <c r="D85" s="3" t="s">
        <v>78</v>
      </c>
      <c r="E85" s="50">
        <v>0</v>
      </c>
      <c r="F85" s="10">
        <v>5</v>
      </c>
      <c r="G85" s="10">
        <f>E85+F85</f>
        <v>5</v>
      </c>
      <c r="H85" s="10">
        <v>0</v>
      </c>
      <c r="I85" s="12">
        <v>5</v>
      </c>
      <c r="J85" s="10">
        <f>H85+I85</f>
        <v>5</v>
      </c>
      <c r="K85" s="10">
        <f>H85-E85</f>
        <v>0</v>
      </c>
      <c r="L85" s="10">
        <f>I85-F85</f>
        <v>0</v>
      </c>
      <c r="M85" s="10">
        <f>K85+L85</f>
        <v>0</v>
      </c>
      <c r="N85" s="30"/>
      <c r="O85" s="30"/>
      <c r="P85" s="30"/>
      <c r="Q85" s="30"/>
      <c r="R85" s="30"/>
      <c r="S85" s="30"/>
      <c r="T85" s="30"/>
      <c r="U85" s="27"/>
    </row>
    <row r="86" spans="1:21" ht="112.5" customHeight="1">
      <c r="A86" s="1"/>
      <c r="B86" s="14" t="s">
        <v>101</v>
      </c>
      <c r="C86" s="24" t="s">
        <v>48</v>
      </c>
      <c r="D86" s="3" t="s">
        <v>78</v>
      </c>
      <c r="E86" s="50">
        <v>0</v>
      </c>
      <c r="F86" s="10">
        <v>2</v>
      </c>
      <c r="G86" s="10">
        <f aca="true" t="shared" si="10" ref="G86:G94">E86+F86</f>
        <v>2</v>
      </c>
      <c r="H86" s="10">
        <v>0</v>
      </c>
      <c r="I86" s="12">
        <v>3</v>
      </c>
      <c r="J86" s="10">
        <f aca="true" t="shared" si="11" ref="J86:J94">H86+I86</f>
        <v>3</v>
      </c>
      <c r="K86" s="10">
        <f aca="true" t="shared" si="12" ref="K86:K94">H86-E86</f>
        <v>0</v>
      </c>
      <c r="L86" s="10">
        <f aca="true" t="shared" si="13" ref="L86:L94">I86-F86</f>
        <v>1</v>
      </c>
      <c r="M86" s="10">
        <f aca="true" t="shared" si="14" ref="M86:M94">K86+L86</f>
        <v>1</v>
      </c>
      <c r="N86" s="30"/>
      <c r="O86" s="30"/>
      <c r="P86" s="30"/>
      <c r="Q86" s="30"/>
      <c r="R86" s="30"/>
      <c r="S86" s="30"/>
      <c r="T86" s="30"/>
      <c r="U86" s="27"/>
    </row>
    <row r="87" spans="1:21" ht="70.5" customHeight="1">
      <c r="A87" s="1"/>
      <c r="B87" s="14" t="s">
        <v>102</v>
      </c>
      <c r="C87" s="24" t="s">
        <v>48</v>
      </c>
      <c r="D87" s="3" t="s">
        <v>103</v>
      </c>
      <c r="E87" s="50">
        <v>0</v>
      </c>
      <c r="F87" s="10">
        <v>2</v>
      </c>
      <c r="G87" s="10">
        <f t="shared" si="10"/>
        <v>2</v>
      </c>
      <c r="H87" s="10">
        <v>0</v>
      </c>
      <c r="I87" s="12">
        <v>2</v>
      </c>
      <c r="J87" s="10">
        <f t="shared" si="11"/>
        <v>2</v>
      </c>
      <c r="K87" s="10">
        <f t="shared" si="12"/>
        <v>0</v>
      </c>
      <c r="L87" s="10">
        <f t="shared" si="13"/>
        <v>0</v>
      </c>
      <c r="M87" s="10">
        <f t="shared" si="14"/>
        <v>0</v>
      </c>
      <c r="N87" s="30"/>
      <c r="O87" s="30"/>
      <c r="P87" s="30"/>
      <c r="Q87" s="30"/>
      <c r="R87" s="30"/>
      <c r="S87" s="30"/>
      <c r="T87" s="30"/>
      <c r="U87" s="27"/>
    </row>
    <row r="88" spans="1:21" ht="87.75" customHeight="1">
      <c r="A88" s="1"/>
      <c r="B88" s="14" t="s">
        <v>104</v>
      </c>
      <c r="C88" s="24" t="s">
        <v>48</v>
      </c>
      <c r="D88" s="3" t="s">
        <v>86</v>
      </c>
      <c r="E88" s="50">
        <v>0</v>
      </c>
      <c r="F88" s="10">
        <v>2</v>
      </c>
      <c r="G88" s="10">
        <f t="shared" si="10"/>
        <v>2</v>
      </c>
      <c r="H88" s="12">
        <v>0</v>
      </c>
      <c r="I88" s="12">
        <v>2</v>
      </c>
      <c r="J88" s="10">
        <f t="shared" si="11"/>
        <v>2</v>
      </c>
      <c r="K88" s="10">
        <f t="shared" si="12"/>
        <v>0</v>
      </c>
      <c r="L88" s="10">
        <f t="shared" si="13"/>
        <v>0</v>
      </c>
      <c r="M88" s="10">
        <f t="shared" si="14"/>
        <v>0</v>
      </c>
      <c r="N88" s="30"/>
      <c r="O88" s="30"/>
      <c r="P88" s="30"/>
      <c r="Q88" s="30"/>
      <c r="R88" s="30"/>
      <c r="S88" s="30"/>
      <c r="T88" s="30"/>
      <c r="U88" s="27"/>
    </row>
    <row r="89" spans="1:21" ht="72.75" customHeight="1">
      <c r="A89" s="1"/>
      <c r="B89" s="14" t="s">
        <v>105</v>
      </c>
      <c r="C89" s="24" t="s">
        <v>48</v>
      </c>
      <c r="D89" s="3" t="s">
        <v>93</v>
      </c>
      <c r="E89" s="50">
        <v>0</v>
      </c>
      <c r="F89" s="10">
        <v>1</v>
      </c>
      <c r="G89" s="10">
        <f t="shared" si="10"/>
        <v>1</v>
      </c>
      <c r="H89" s="12">
        <v>0</v>
      </c>
      <c r="I89" s="10">
        <v>1</v>
      </c>
      <c r="J89" s="10">
        <f t="shared" si="11"/>
        <v>1</v>
      </c>
      <c r="K89" s="10">
        <f t="shared" si="12"/>
        <v>0</v>
      </c>
      <c r="L89" s="10">
        <f t="shared" si="13"/>
        <v>0</v>
      </c>
      <c r="M89" s="10">
        <f t="shared" si="14"/>
        <v>0</v>
      </c>
      <c r="N89" s="30"/>
      <c r="O89" s="30"/>
      <c r="P89" s="30"/>
      <c r="Q89" s="30"/>
      <c r="R89" s="30"/>
      <c r="S89" s="30"/>
      <c r="T89" s="30"/>
      <c r="U89" s="27"/>
    </row>
    <row r="90" spans="1:21" ht="122.25" customHeight="1">
      <c r="A90" s="1"/>
      <c r="B90" s="14" t="s">
        <v>106</v>
      </c>
      <c r="C90" s="24" t="s">
        <v>48</v>
      </c>
      <c r="D90" s="3" t="s">
        <v>93</v>
      </c>
      <c r="E90" s="50">
        <v>0</v>
      </c>
      <c r="F90" s="10">
        <v>1</v>
      </c>
      <c r="G90" s="10">
        <f t="shared" si="10"/>
        <v>1</v>
      </c>
      <c r="H90" s="12">
        <v>0</v>
      </c>
      <c r="I90" s="10">
        <v>1</v>
      </c>
      <c r="J90" s="10">
        <f t="shared" si="11"/>
        <v>1</v>
      </c>
      <c r="K90" s="10">
        <f t="shared" si="12"/>
        <v>0</v>
      </c>
      <c r="L90" s="10">
        <f t="shared" si="13"/>
        <v>0</v>
      </c>
      <c r="M90" s="10">
        <f t="shared" si="14"/>
        <v>0</v>
      </c>
      <c r="N90" s="30"/>
      <c r="O90" s="30"/>
      <c r="P90" s="30"/>
      <c r="Q90" s="30"/>
      <c r="R90" s="30"/>
      <c r="S90" s="30"/>
      <c r="T90" s="30"/>
      <c r="U90" s="27"/>
    </row>
    <row r="91" spans="1:20" ht="114" customHeight="1">
      <c r="A91" s="1"/>
      <c r="B91" s="14" t="s">
        <v>107</v>
      </c>
      <c r="C91" s="24" t="s">
        <v>48</v>
      </c>
      <c r="D91" s="3" t="s">
        <v>93</v>
      </c>
      <c r="E91" s="50">
        <v>0</v>
      </c>
      <c r="F91" s="10">
        <v>1</v>
      </c>
      <c r="G91" s="10">
        <f t="shared" si="10"/>
        <v>1</v>
      </c>
      <c r="H91" s="12">
        <v>0</v>
      </c>
      <c r="I91" s="10">
        <v>1</v>
      </c>
      <c r="J91" s="10">
        <f t="shared" si="11"/>
        <v>1</v>
      </c>
      <c r="K91" s="10">
        <f t="shared" si="12"/>
        <v>0</v>
      </c>
      <c r="L91" s="10">
        <f t="shared" si="13"/>
        <v>0</v>
      </c>
      <c r="M91" s="10">
        <f t="shared" si="14"/>
        <v>0</v>
      </c>
      <c r="N91" s="30"/>
      <c r="O91" s="30"/>
      <c r="P91" s="30"/>
      <c r="Q91" s="30"/>
      <c r="R91" s="30"/>
      <c r="S91" s="30"/>
      <c r="T91" s="30"/>
    </row>
    <row r="92" spans="1:20" ht="119.25" customHeight="1">
      <c r="A92" s="1"/>
      <c r="B92" s="19" t="s">
        <v>136</v>
      </c>
      <c r="C92" s="24" t="s">
        <v>48</v>
      </c>
      <c r="D92" s="3" t="s">
        <v>108</v>
      </c>
      <c r="E92" s="50">
        <v>0</v>
      </c>
      <c r="F92" s="10">
        <v>2</v>
      </c>
      <c r="G92" s="10">
        <f t="shared" si="10"/>
        <v>2</v>
      </c>
      <c r="H92" s="12">
        <v>0</v>
      </c>
      <c r="I92" s="10">
        <v>2</v>
      </c>
      <c r="J92" s="10">
        <f t="shared" si="11"/>
        <v>2</v>
      </c>
      <c r="K92" s="10">
        <f t="shared" si="12"/>
        <v>0</v>
      </c>
      <c r="L92" s="10">
        <f t="shared" si="13"/>
        <v>0</v>
      </c>
      <c r="M92" s="10">
        <f t="shared" si="14"/>
        <v>0</v>
      </c>
      <c r="N92" s="30"/>
      <c r="O92" s="30"/>
      <c r="P92" s="30"/>
      <c r="Q92" s="30"/>
      <c r="R92" s="30"/>
      <c r="S92" s="30"/>
      <c r="T92" s="30"/>
    </row>
    <row r="93" spans="1:20" ht="57.75" customHeight="1">
      <c r="A93" s="1"/>
      <c r="B93" s="14" t="s">
        <v>109</v>
      </c>
      <c r="C93" s="24" t="s">
        <v>48</v>
      </c>
      <c r="D93" s="3" t="s">
        <v>97</v>
      </c>
      <c r="E93" s="45">
        <v>0</v>
      </c>
      <c r="F93" s="18">
        <v>1</v>
      </c>
      <c r="G93" s="18">
        <f t="shared" si="10"/>
        <v>1</v>
      </c>
      <c r="H93" s="71">
        <v>0</v>
      </c>
      <c r="I93" s="18">
        <v>1</v>
      </c>
      <c r="J93" s="18">
        <f t="shared" si="11"/>
        <v>1</v>
      </c>
      <c r="K93" s="18">
        <f t="shared" si="12"/>
        <v>0</v>
      </c>
      <c r="L93" s="18">
        <f t="shared" si="13"/>
        <v>0</v>
      </c>
      <c r="M93" s="18">
        <f t="shared" si="14"/>
        <v>0</v>
      </c>
      <c r="N93" s="30"/>
      <c r="O93" s="30"/>
      <c r="P93" s="30"/>
      <c r="Q93" s="30"/>
      <c r="R93" s="30"/>
      <c r="S93" s="30"/>
      <c r="T93" s="30"/>
    </row>
    <row r="94" spans="1:20" ht="135.75" customHeight="1">
      <c r="A94" s="1"/>
      <c r="B94" s="19" t="s">
        <v>110</v>
      </c>
      <c r="C94" s="24" t="s">
        <v>48</v>
      </c>
      <c r="D94" s="7" t="s">
        <v>108</v>
      </c>
      <c r="E94" s="50">
        <v>0</v>
      </c>
      <c r="F94" s="12">
        <v>1</v>
      </c>
      <c r="G94" s="10">
        <f t="shared" si="10"/>
        <v>1</v>
      </c>
      <c r="H94" s="12">
        <v>0</v>
      </c>
      <c r="I94" s="12">
        <v>1</v>
      </c>
      <c r="J94" s="10">
        <f t="shared" si="11"/>
        <v>1</v>
      </c>
      <c r="K94" s="10">
        <f t="shared" si="12"/>
        <v>0</v>
      </c>
      <c r="L94" s="10">
        <f t="shared" si="13"/>
        <v>0</v>
      </c>
      <c r="M94" s="10">
        <f t="shared" si="14"/>
        <v>0</v>
      </c>
      <c r="N94" s="47"/>
      <c r="O94" s="47"/>
      <c r="P94" s="47"/>
      <c r="Q94" s="47"/>
      <c r="R94" s="47"/>
      <c r="S94" s="47"/>
      <c r="T94" s="47"/>
    </row>
    <row r="95" spans="1:13" ht="12.75">
      <c r="A95" s="97" t="s">
        <v>40</v>
      </c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</row>
    <row r="96" spans="1:13" ht="19.5" customHeight="1">
      <c r="A96" s="117" t="s">
        <v>133</v>
      </c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9"/>
    </row>
    <row r="97" spans="1:13" ht="19.5" customHeight="1">
      <c r="A97" s="1">
        <v>3</v>
      </c>
      <c r="B97" s="1" t="s">
        <v>11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76"/>
    </row>
    <row r="98" spans="1:27" ht="57" customHeight="1">
      <c r="A98" s="1"/>
      <c r="B98" s="15" t="s">
        <v>111</v>
      </c>
      <c r="C98" s="4" t="s">
        <v>47</v>
      </c>
      <c r="D98" s="4" t="s">
        <v>49</v>
      </c>
      <c r="E98" s="9">
        <v>0</v>
      </c>
      <c r="F98" s="11">
        <v>511103.52</v>
      </c>
      <c r="G98" s="11">
        <f>E98+F98</f>
        <v>511103.52</v>
      </c>
      <c r="H98" s="11">
        <v>0</v>
      </c>
      <c r="I98" s="11">
        <v>403755</v>
      </c>
      <c r="J98" s="11">
        <f>H98+I98</f>
        <v>403755</v>
      </c>
      <c r="K98" s="16">
        <f>E98+H98</f>
        <v>0</v>
      </c>
      <c r="L98" s="68">
        <f>I98-F98</f>
        <v>-107348.52000000002</v>
      </c>
      <c r="M98" s="68">
        <f>K98+L98</f>
        <v>-107348.52000000002</v>
      </c>
      <c r="N98" s="77"/>
      <c r="O98" s="77"/>
      <c r="P98" s="77"/>
      <c r="Q98" s="77"/>
      <c r="R98" s="77"/>
      <c r="S98" s="77"/>
      <c r="T98" s="77"/>
      <c r="U98" s="27"/>
      <c r="V98" s="27"/>
      <c r="W98" s="27"/>
      <c r="X98" s="27"/>
      <c r="Y98" s="27"/>
      <c r="Z98" s="27"/>
      <c r="AA98" s="27"/>
    </row>
    <row r="99" spans="1:27" ht="83.25" customHeight="1">
      <c r="A99" s="1"/>
      <c r="B99" s="15" t="s">
        <v>112</v>
      </c>
      <c r="C99" s="4" t="s">
        <v>47</v>
      </c>
      <c r="D99" s="4" t="s">
        <v>49</v>
      </c>
      <c r="E99" s="9">
        <v>0</v>
      </c>
      <c r="F99" s="11">
        <v>55907.23</v>
      </c>
      <c r="G99" s="11">
        <f aca="true" t="shared" si="15" ref="G99:G107">E99+F99</f>
        <v>55907.23</v>
      </c>
      <c r="H99" s="11">
        <v>0</v>
      </c>
      <c r="I99" s="11">
        <v>38444.69</v>
      </c>
      <c r="J99" s="11">
        <f aca="true" t="shared" si="16" ref="J99:J107">H99+I99</f>
        <v>38444.69</v>
      </c>
      <c r="K99" s="16">
        <f aca="true" t="shared" si="17" ref="K99:K107">E99+H99</f>
        <v>0</v>
      </c>
      <c r="L99" s="68">
        <f aca="true" t="shared" si="18" ref="L99:L107">I99-F99</f>
        <v>-17462.54</v>
      </c>
      <c r="M99" s="68">
        <f aca="true" t="shared" si="19" ref="M99:M107">K99+L99</f>
        <v>-17462.54</v>
      </c>
      <c r="N99" s="77"/>
      <c r="O99" s="77"/>
      <c r="P99" s="77"/>
      <c r="Q99" s="77"/>
      <c r="R99" s="77"/>
      <c r="S99" s="77"/>
      <c r="T99" s="77"/>
      <c r="U99" s="27"/>
      <c r="V99" s="27"/>
      <c r="W99" s="27"/>
      <c r="X99" s="27"/>
      <c r="Y99" s="27"/>
      <c r="Z99" s="27"/>
      <c r="AA99" s="27"/>
    </row>
    <row r="100" spans="1:27" ht="55.5" customHeight="1">
      <c r="A100" s="1"/>
      <c r="B100" s="15" t="s">
        <v>113</v>
      </c>
      <c r="C100" s="4" t="s">
        <v>47</v>
      </c>
      <c r="D100" s="4" t="s">
        <v>49</v>
      </c>
      <c r="E100" s="9">
        <v>0</v>
      </c>
      <c r="F100" s="11">
        <v>237683.6</v>
      </c>
      <c r="G100" s="11">
        <f t="shared" si="15"/>
        <v>237683.6</v>
      </c>
      <c r="H100" s="11">
        <v>0</v>
      </c>
      <c r="I100" s="11">
        <f>I66/I87</f>
        <v>236279.37</v>
      </c>
      <c r="J100" s="11">
        <f t="shared" si="16"/>
        <v>236279.37</v>
      </c>
      <c r="K100" s="16">
        <f t="shared" si="17"/>
        <v>0</v>
      </c>
      <c r="L100" s="68">
        <f t="shared" si="18"/>
        <v>-1404.2300000000105</v>
      </c>
      <c r="M100" s="68">
        <f t="shared" si="19"/>
        <v>-1404.2300000000105</v>
      </c>
      <c r="N100" s="77"/>
      <c r="O100" s="77"/>
      <c r="P100" s="77"/>
      <c r="Q100" s="77"/>
      <c r="R100" s="77"/>
      <c r="S100" s="77"/>
      <c r="T100" s="77"/>
      <c r="U100" s="27"/>
      <c r="V100" s="27"/>
      <c r="W100" s="27"/>
      <c r="X100" s="27"/>
      <c r="Y100" s="27"/>
      <c r="Z100" s="27"/>
      <c r="AA100" s="27"/>
    </row>
    <row r="101" spans="1:27" ht="82.5" customHeight="1">
      <c r="A101" s="1"/>
      <c r="B101" s="15" t="s">
        <v>114</v>
      </c>
      <c r="C101" s="4" t="s">
        <v>47</v>
      </c>
      <c r="D101" s="4" t="s">
        <v>49</v>
      </c>
      <c r="E101" s="9">
        <v>0</v>
      </c>
      <c r="F101" s="11">
        <v>10562.9</v>
      </c>
      <c r="G101" s="11">
        <f t="shared" si="15"/>
        <v>10562.9</v>
      </c>
      <c r="H101" s="11">
        <v>0</v>
      </c>
      <c r="I101" s="11">
        <f>I68/I88</f>
        <v>10562.9</v>
      </c>
      <c r="J101" s="11">
        <f t="shared" si="16"/>
        <v>10562.9</v>
      </c>
      <c r="K101" s="16">
        <f t="shared" si="17"/>
        <v>0</v>
      </c>
      <c r="L101" s="68">
        <f t="shared" si="18"/>
        <v>0</v>
      </c>
      <c r="M101" s="68">
        <f t="shared" si="19"/>
        <v>0</v>
      </c>
      <c r="N101" s="77"/>
      <c r="O101" s="77"/>
      <c r="P101" s="77"/>
      <c r="Q101" s="77"/>
      <c r="R101" s="77"/>
      <c r="S101" s="77"/>
      <c r="T101" s="77"/>
      <c r="U101" s="27"/>
      <c r="V101" s="27"/>
      <c r="W101" s="27"/>
      <c r="X101" s="27"/>
      <c r="Y101" s="27"/>
      <c r="Z101" s="27"/>
      <c r="AA101" s="27"/>
    </row>
    <row r="102" spans="1:27" ht="66.75" customHeight="1">
      <c r="A102" s="1"/>
      <c r="B102" s="15" t="s">
        <v>115</v>
      </c>
      <c r="C102" s="4" t="s">
        <v>47</v>
      </c>
      <c r="D102" s="4" t="s">
        <v>49</v>
      </c>
      <c r="E102" s="9">
        <v>0</v>
      </c>
      <c r="F102" s="11">
        <v>1013152.89</v>
      </c>
      <c r="G102" s="11">
        <f t="shared" si="15"/>
        <v>1013152.89</v>
      </c>
      <c r="H102" s="11">
        <v>0</v>
      </c>
      <c r="I102" s="11">
        <f>I70/I89</f>
        <v>1013152.89</v>
      </c>
      <c r="J102" s="11">
        <f t="shared" si="16"/>
        <v>1013152.89</v>
      </c>
      <c r="K102" s="16">
        <f t="shared" si="17"/>
        <v>0</v>
      </c>
      <c r="L102" s="68">
        <f t="shared" si="18"/>
        <v>0</v>
      </c>
      <c r="M102" s="68">
        <f t="shared" si="19"/>
        <v>0</v>
      </c>
      <c r="N102" s="77"/>
      <c r="O102" s="77"/>
      <c r="P102" s="77"/>
      <c r="Q102" s="77"/>
      <c r="R102" s="77"/>
      <c r="S102" s="77"/>
      <c r="T102" s="77"/>
      <c r="U102" s="27"/>
      <c r="V102" s="27"/>
      <c r="W102" s="27"/>
      <c r="X102" s="27"/>
      <c r="Y102" s="27"/>
      <c r="Z102" s="27"/>
      <c r="AA102" s="27"/>
    </row>
    <row r="103" spans="1:27" ht="87" customHeight="1">
      <c r="A103" s="1"/>
      <c r="B103" s="15" t="s">
        <v>116</v>
      </c>
      <c r="C103" s="4" t="s">
        <v>47</v>
      </c>
      <c r="D103" s="4" t="s">
        <v>49</v>
      </c>
      <c r="E103" s="9">
        <v>0</v>
      </c>
      <c r="F103" s="11">
        <v>57240</v>
      </c>
      <c r="G103" s="11">
        <f t="shared" si="15"/>
        <v>57240</v>
      </c>
      <c r="H103" s="11">
        <v>0</v>
      </c>
      <c r="I103" s="11">
        <f>I72/I90</f>
        <v>57240</v>
      </c>
      <c r="J103" s="11">
        <f t="shared" si="16"/>
        <v>57240</v>
      </c>
      <c r="K103" s="16">
        <f t="shared" si="17"/>
        <v>0</v>
      </c>
      <c r="L103" s="68">
        <f t="shared" si="18"/>
        <v>0</v>
      </c>
      <c r="M103" s="68">
        <f t="shared" si="19"/>
        <v>0</v>
      </c>
      <c r="N103" s="77"/>
      <c r="O103" s="77"/>
      <c r="P103" s="77"/>
      <c r="Q103" s="77"/>
      <c r="R103" s="77"/>
      <c r="S103" s="77"/>
      <c r="T103" s="77"/>
      <c r="U103" s="27"/>
      <c r="V103" s="27"/>
      <c r="W103" s="27"/>
      <c r="X103" s="27"/>
      <c r="Y103" s="27"/>
      <c r="Z103" s="27"/>
      <c r="AA103" s="27"/>
    </row>
    <row r="104" spans="1:27" ht="84.75" customHeight="1">
      <c r="A104" s="1"/>
      <c r="B104" s="15" t="s">
        <v>117</v>
      </c>
      <c r="C104" s="4" t="s">
        <v>47</v>
      </c>
      <c r="D104" s="4" t="s">
        <v>49</v>
      </c>
      <c r="E104" s="9">
        <v>0</v>
      </c>
      <c r="F104" s="11">
        <v>60000</v>
      </c>
      <c r="G104" s="11">
        <f t="shared" si="15"/>
        <v>60000</v>
      </c>
      <c r="H104" s="11">
        <v>0</v>
      </c>
      <c r="I104" s="11">
        <f>I74/I93</f>
        <v>59684.21</v>
      </c>
      <c r="J104" s="11">
        <f t="shared" si="16"/>
        <v>59684.21</v>
      </c>
      <c r="K104" s="16">
        <f t="shared" si="17"/>
        <v>0</v>
      </c>
      <c r="L104" s="68">
        <f t="shared" si="18"/>
        <v>-315.7900000000009</v>
      </c>
      <c r="M104" s="68">
        <f t="shared" si="19"/>
        <v>-315.7900000000009</v>
      </c>
      <c r="N104" s="77"/>
      <c r="O104" s="77"/>
      <c r="P104" s="77"/>
      <c r="Q104" s="77"/>
      <c r="R104" s="77"/>
      <c r="S104" s="77"/>
      <c r="T104" s="77"/>
      <c r="U104" s="27"/>
      <c r="V104" s="27"/>
      <c r="W104" s="27"/>
      <c r="X104" s="27"/>
      <c r="Y104" s="27"/>
      <c r="Z104" s="27"/>
      <c r="AA104" s="27"/>
    </row>
    <row r="105" spans="1:27" ht="146.25" customHeight="1">
      <c r="A105" s="1"/>
      <c r="B105" s="15" t="s">
        <v>118</v>
      </c>
      <c r="C105" s="4" t="s">
        <v>47</v>
      </c>
      <c r="D105" s="4" t="s">
        <v>49</v>
      </c>
      <c r="E105" s="9">
        <v>0</v>
      </c>
      <c r="F105" s="11">
        <v>70000</v>
      </c>
      <c r="G105" s="11">
        <f t="shared" si="15"/>
        <v>70000</v>
      </c>
      <c r="H105" s="11">
        <v>0</v>
      </c>
      <c r="I105" s="11">
        <f>I74/I91</f>
        <v>59684.21</v>
      </c>
      <c r="J105" s="11">
        <f t="shared" si="16"/>
        <v>59684.21</v>
      </c>
      <c r="K105" s="16">
        <f t="shared" si="17"/>
        <v>0</v>
      </c>
      <c r="L105" s="68">
        <f t="shared" si="18"/>
        <v>-10315.79</v>
      </c>
      <c r="M105" s="68">
        <f t="shared" si="19"/>
        <v>-10315.79</v>
      </c>
      <c r="N105" s="77"/>
      <c r="O105" s="77"/>
      <c r="P105" s="77"/>
      <c r="Q105" s="77"/>
      <c r="R105" s="77"/>
      <c r="S105" s="77"/>
      <c r="T105" s="77"/>
      <c r="U105" s="27"/>
      <c r="V105" s="27"/>
      <c r="W105" s="27"/>
      <c r="X105" s="27"/>
      <c r="Y105" s="27"/>
      <c r="Z105" s="27"/>
      <c r="AA105" s="27"/>
    </row>
    <row r="106" spans="1:27" ht="43.5" customHeight="1">
      <c r="A106" s="1"/>
      <c r="B106" s="15" t="s">
        <v>119</v>
      </c>
      <c r="C106" s="4" t="s">
        <v>47</v>
      </c>
      <c r="D106" s="4" t="s">
        <v>49</v>
      </c>
      <c r="E106" s="9">
        <v>0</v>
      </c>
      <c r="F106" s="11">
        <v>279219</v>
      </c>
      <c r="G106" s="11">
        <f t="shared" si="15"/>
        <v>279219</v>
      </c>
      <c r="H106" s="11">
        <v>0</v>
      </c>
      <c r="I106" s="11">
        <f>I76/I93</f>
        <v>132884.2</v>
      </c>
      <c r="J106" s="11">
        <f t="shared" si="16"/>
        <v>132884.2</v>
      </c>
      <c r="K106" s="16">
        <f t="shared" si="17"/>
        <v>0</v>
      </c>
      <c r="L106" s="68">
        <f t="shared" si="18"/>
        <v>-146334.8</v>
      </c>
      <c r="M106" s="68">
        <f t="shared" si="19"/>
        <v>-146334.8</v>
      </c>
      <c r="N106" s="77"/>
      <c r="O106" s="77"/>
      <c r="P106" s="77"/>
      <c r="Q106" s="77"/>
      <c r="R106" s="77"/>
      <c r="S106" s="77"/>
      <c r="T106" s="77"/>
      <c r="U106" s="27"/>
      <c r="V106" s="27"/>
      <c r="W106" s="27"/>
      <c r="X106" s="27"/>
      <c r="Y106" s="27"/>
      <c r="Z106" s="27"/>
      <c r="AA106" s="27"/>
    </row>
    <row r="107" spans="1:27" ht="124.5" customHeight="1">
      <c r="A107" s="1"/>
      <c r="B107" s="20" t="s">
        <v>120</v>
      </c>
      <c r="C107" s="4" t="s">
        <v>47</v>
      </c>
      <c r="D107" s="4" t="s">
        <v>49</v>
      </c>
      <c r="E107" s="9">
        <v>0</v>
      </c>
      <c r="F107" s="17">
        <v>424165</v>
      </c>
      <c r="G107" s="11">
        <f t="shared" si="15"/>
        <v>424165</v>
      </c>
      <c r="H107" s="11">
        <v>0</v>
      </c>
      <c r="I107" s="11">
        <f>I80/I94</f>
        <v>424164.14</v>
      </c>
      <c r="J107" s="11">
        <f t="shared" si="16"/>
        <v>424164.14</v>
      </c>
      <c r="K107" s="16">
        <f t="shared" si="17"/>
        <v>0</v>
      </c>
      <c r="L107" s="68">
        <f t="shared" si="18"/>
        <v>-0.8599999999860302</v>
      </c>
      <c r="M107" s="68">
        <f t="shared" si="19"/>
        <v>-0.8599999999860302</v>
      </c>
      <c r="N107" s="78"/>
      <c r="O107" s="78"/>
      <c r="P107" s="78"/>
      <c r="Q107" s="78"/>
      <c r="R107" s="78"/>
      <c r="S107" s="78"/>
      <c r="T107" s="78"/>
      <c r="U107" s="27"/>
      <c r="V107" s="27"/>
      <c r="W107" s="27"/>
      <c r="X107" s="27"/>
      <c r="Y107" s="27"/>
      <c r="Z107" s="27"/>
      <c r="AA107" s="27"/>
    </row>
    <row r="108" spans="1:27" ht="12.75">
      <c r="A108" s="97" t="s">
        <v>40</v>
      </c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</row>
    <row r="109" spans="1:27" ht="12.75">
      <c r="A109" s="117" t="s">
        <v>134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9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</row>
    <row r="110" spans="1:27" ht="12.75">
      <c r="A110" s="1">
        <v>4</v>
      </c>
      <c r="B110" s="1" t="s">
        <v>12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76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</row>
    <row r="111" spans="1:27" ht="95.25" customHeight="1">
      <c r="A111" s="1"/>
      <c r="B111" s="15" t="s">
        <v>121</v>
      </c>
      <c r="C111" s="3" t="s">
        <v>50</v>
      </c>
      <c r="D111" s="3" t="s">
        <v>49</v>
      </c>
      <c r="E111" s="79">
        <v>0</v>
      </c>
      <c r="F111" s="56">
        <v>100</v>
      </c>
      <c r="G111" s="56">
        <f>E111+F111</f>
        <v>100</v>
      </c>
      <c r="H111" s="56">
        <v>0</v>
      </c>
      <c r="I111" s="56">
        <f>I85/I64*100</f>
        <v>100</v>
      </c>
      <c r="J111" s="56">
        <f>H111+I111</f>
        <v>100</v>
      </c>
      <c r="K111" s="56">
        <f>E111+H111</f>
        <v>0</v>
      </c>
      <c r="L111" s="56">
        <f>I111-F111</f>
        <v>0</v>
      </c>
      <c r="M111" s="56">
        <f>K111+L111</f>
        <v>0</v>
      </c>
      <c r="N111" s="30"/>
      <c r="O111" s="30"/>
      <c r="P111" s="30"/>
      <c r="Q111" s="30"/>
      <c r="R111" s="30"/>
      <c r="S111" s="30"/>
      <c r="T111" s="30"/>
      <c r="U111" s="27"/>
      <c r="V111" s="27"/>
      <c r="W111" s="27"/>
      <c r="X111" s="27"/>
      <c r="Y111" s="27"/>
      <c r="Z111" s="27"/>
      <c r="AA111" s="27"/>
    </row>
    <row r="112" spans="1:27" ht="149.25" customHeight="1">
      <c r="A112" s="1"/>
      <c r="B112" s="15" t="s">
        <v>122</v>
      </c>
      <c r="C112" s="3" t="s">
        <v>50</v>
      </c>
      <c r="D112" s="3" t="s">
        <v>49</v>
      </c>
      <c r="E112" s="79">
        <v>0</v>
      </c>
      <c r="F112" s="56">
        <v>100</v>
      </c>
      <c r="G112" s="56">
        <f aca="true" t="shared" si="20" ref="G112:G120">E112+F112</f>
        <v>100</v>
      </c>
      <c r="H112" s="56">
        <v>0</v>
      </c>
      <c r="I112" s="56">
        <f>I86/I65*100</f>
        <v>150</v>
      </c>
      <c r="J112" s="56">
        <f aca="true" t="shared" si="21" ref="J112:J120">H112+I112</f>
        <v>150</v>
      </c>
      <c r="K112" s="56">
        <f aca="true" t="shared" si="22" ref="K112:K120">E112+H112</f>
        <v>0</v>
      </c>
      <c r="L112" s="56">
        <f>I112-F112</f>
        <v>50</v>
      </c>
      <c r="M112" s="56">
        <f aca="true" t="shared" si="23" ref="M112:M120">K112+L112</f>
        <v>50</v>
      </c>
      <c r="N112" s="30"/>
      <c r="O112" s="30"/>
      <c r="P112" s="30"/>
      <c r="Q112" s="30"/>
      <c r="R112" s="30"/>
      <c r="S112" s="30"/>
      <c r="T112" s="30"/>
      <c r="U112" s="27"/>
      <c r="V112" s="27"/>
      <c r="W112" s="27"/>
      <c r="X112" s="27"/>
      <c r="Y112" s="27"/>
      <c r="Z112" s="27"/>
      <c r="AA112" s="27"/>
    </row>
    <row r="113" spans="1:27" ht="134.25" customHeight="1">
      <c r="A113" s="1"/>
      <c r="B113" s="15" t="s">
        <v>123</v>
      </c>
      <c r="C113" s="3" t="s">
        <v>50</v>
      </c>
      <c r="D113" s="3" t="s">
        <v>49</v>
      </c>
      <c r="E113" s="79">
        <v>0</v>
      </c>
      <c r="F113" s="56">
        <v>9</v>
      </c>
      <c r="G113" s="56">
        <f t="shared" si="20"/>
        <v>9</v>
      </c>
      <c r="H113" s="56">
        <v>0</v>
      </c>
      <c r="I113" s="56">
        <f>I87/I67*100</f>
        <v>9.523809523809524</v>
      </c>
      <c r="J113" s="56">
        <f t="shared" si="21"/>
        <v>9.523809523809524</v>
      </c>
      <c r="K113" s="56">
        <f t="shared" si="22"/>
        <v>0</v>
      </c>
      <c r="L113" s="56">
        <f aca="true" t="shared" si="24" ref="L113:L120">I113-F113</f>
        <v>0.5238095238095237</v>
      </c>
      <c r="M113" s="56">
        <f t="shared" si="23"/>
        <v>0.5238095238095237</v>
      </c>
      <c r="N113" s="30"/>
      <c r="O113" s="30"/>
      <c r="P113" s="30"/>
      <c r="Q113" s="30"/>
      <c r="R113" s="30"/>
      <c r="S113" s="30"/>
      <c r="T113" s="30"/>
      <c r="U113" s="27"/>
      <c r="V113" s="27"/>
      <c r="W113" s="27"/>
      <c r="X113" s="27"/>
      <c r="Y113" s="27"/>
      <c r="Z113" s="27"/>
      <c r="AA113" s="27"/>
    </row>
    <row r="114" spans="1:27" ht="136.5" customHeight="1">
      <c r="A114" s="1"/>
      <c r="B114" s="15" t="s">
        <v>124</v>
      </c>
      <c r="C114" s="3" t="s">
        <v>50</v>
      </c>
      <c r="D114" s="3" t="s">
        <v>49</v>
      </c>
      <c r="E114" s="79">
        <v>0</v>
      </c>
      <c r="F114" s="56">
        <v>100</v>
      </c>
      <c r="G114" s="56">
        <f t="shared" si="20"/>
        <v>100</v>
      </c>
      <c r="H114" s="56">
        <v>0</v>
      </c>
      <c r="I114" s="56">
        <f>I88/I69*100</f>
        <v>100</v>
      </c>
      <c r="J114" s="56">
        <f t="shared" si="21"/>
        <v>100</v>
      </c>
      <c r="K114" s="56">
        <f t="shared" si="22"/>
        <v>0</v>
      </c>
      <c r="L114" s="56">
        <f t="shared" si="24"/>
        <v>0</v>
      </c>
      <c r="M114" s="56">
        <f t="shared" si="23"/>
        <v>0</v>
      </c>
      <c r="N114" s="30"/>
      <c r="O114" s="30"/>
      <c r="P114" s="30"/>
      <c r="Q114" s="30"/>
      <c r="R114" s="30"/>
      <c r="S114" s="30"/>
      <c r="T114" s="30"/>
      <c r="U114" s="27"/>
      <c r="V114" s="27"/>
      <c r="W114" s="27"/>
      <c r="X114" s="27"/>
      <c r="Y114" s="27"/>
      <c r="Z114" s="27"/>
      <c r="AA114" s="27"/>
    </row>
    <row r="115" spans="1:27" ht="60" customHeight="1">
      <c r="A115" s="1"/>
      <c r="B115" s="15" t="s">
        <v>125</v>
      </c>
      <c r="C115" s="3" t="s">
        <v>50</v>
      </c>
      <c r="D115" s="3" t="s">
        <v>49</v>
      </c>
      <c r="E115" s="79">
        <v>0</v>
      </c>
      <c r="F115" s="56">
        <v>100</v>
      </c>
      <c r="G115" s="56">
        <f t="shared" si="20"/>
        <v>100</v>
      </c>
      <c r="H115" s="56">
        <v>0</v>
      </c>
      <c r="I115" s="56">
        <f>I89/I71*100</f>
        <v>100</v>
      </c>
      <c r="J115" s="56">
        <f t="shared" si="21"/>
        <v>100</v>
      </c>
      <c r="K115" s="56">
        <f t="shared" si="22"/>
        <v>0</v>
      </c>
      <c r="L115" s="56">
        <f t="shared" si="24"/>
        <v>0</v>
      </c>
      <c r="M115" s="56">
        <f t="shared" si="23"/>
        <v>0</v>
      </c>
      <c r="N115" s="30"/>
      <c r="O115" s="30"/>
      <c r="P115" s="30"/>
      <c r="Q115" s="30"/>
      <c r="R115" s="30"/>
      <c r="S115" s="30"/>
      <c r="T115" s="30"/>
      <c r="U115" s="27"/>
      <c r="V115" s="27"/>
      <c r="W115" s="27"/>
      <c r="X115" s="27"/>
      <c r="Y115" s="27"/>
      <c r="Z115" s="27"/>
      <c r="AA115" s="27"/>
    </row>
    <row r="116" spans="1:27" ht="63.75" customHeight="1">
      <c r="A116" s="1"/>
      <c r="B116" s="15" t="s">
        <v>126</v>
      </c>
      <c r="C116" s="3" t="s">
        <v>50</v>
      </c>
      <c r="D116" s="3" t="s">
        <v>49</v>
      </c>
      <c r="E116" s="79">
        <v>0</v>
      </c>
      <c r="F116" s="56">
        <v>100</v>
      </c>
      <c r="G116" s="56">
        <f t="shared" si="20"/>
        <v>100</v>
      </c>
      <c r="H116" s="56">
        <v>0</v>
      </c>
      <c r="I116" s="56">
        <v>100</v>
      </c>
      <c r="J116" s="56">
        <f t="shared" si="21"/>
        <v>100</v>
      </c>
      <c r="K116" s="56">
        <f t="shared" si="22"/>
        <v>0</v>
      </c>
      <c r="L116" s="56">
        <f t="shared" si="24"/>
        <v>0</v>
      </c>
      <c r="M116" s="56">
        <f t="shared" si="23"/>
        <v>0</v>
      </c>
      <c r="N116" s="30"/>
      <c r="O116" s="30"/>
      <c r="P116" s="30"/>
      <c r="Q116" s="30"/>
      <c r="R116" s="30"/>
      <c r="S116" s="30"/>
      <c r="T116" s="30"/>
      <c r="U116" s="27"/>
      <c r="V116" s="27"/>
      <c r="W116" s="27"/>
      <c r="X116" s="27"/>
      <c r="Y116" s="27"/>
      <c r="Z116" s="27"/>
      <c r="AA116" s="27"/>
    </row>
    <row r="117" spans="1:27" ht="72" customHeight="1">
      <c r="A117" s="1"/>
      <c r="B117" s="15" t="s">
        <v>127</v>
      </c>
      <c r="C117" s="3" t="s">
        <v>50</v>
      </c>
      <c r="D117" s="3" t="s">
        <v>49</v>
      </c>
      <c r="E117" s="79">
        <v>0</v>
      </c>
      <c r="F117" s="56">
        <v>100</v>
      </c>
      <c r="G117" s="56">
        <f t="shared" si="20"/>
        <v>100</v>
      </c>
      <c r="H117" s="56">
        <v>0</v>
      </c>
      <c r="I117" s="56">
        <v>100</v>
      </c>
      <c r="J117" s="56">
        <f t="shared" si="21"/>
        <v>100</v>
      </c>
      <c r="K117" s="56">
        <f t="shared" si="22"/>
        <v>0</v>
      </c>
      <c r="L117" s="56">
        <f t="shared" si="24"/>
        <v>0</v>
      </c>
      <c r="M117" s="56">
        <f t="shared" si="23"/>
        <v>0</v>
      </c>
      <c r="N117" s="30"/>
      <c r="O117" s="30"/>
      <c r="P117" s="30"/>
      <c r="Q117" s="30"/>
      <c r="R117" s="30"/>
      <c r="S117" s="30"/>
      <c r="T117" s="30"/>
      <c r="U117" s="27"/>
      <c r="V117" s="27"/>
      <c r="W117" s="27"/>
      <c r="X117" s="27"/>
      <c r="Y117" s="27"/>
      <c r="Z117" s="27"/>
      <c r="AA117" s="27"/>
    </row>
    <row r="118" spans="1:27" ht="138.75" customHeight="1">
      <c r="A118" s="1"/>
      <c r="B118" s="15" t="s">
        <v>128</v>
      </c>
      <c r="C118" s="3" t="s">
        <v>50</v>
      </c>
      <c r="D118" s="3" t="s">
        <v>49</v>
      </c>
      <c r="E118" s="79">
        <v>0</v>
      </c>
      <c r="F118" s="56">
        <v>100</v>
      </c>
      <c r="G118" s="56">
        <f t="shared" si="20"/>
        <v>100</v>
      </c>
      <c r="H118" s="56">
        <v>0</v>
      </c>
      <c r="I118" s="56">
        <v>100</v>
      </c>
      <c r="J118" s="56">
        <f t="shared" si="21"/>
        <v>100</v>
      </c>
      <c r="K118" s="56">
        <f t="shared" si="22"/>
        <v>0</v>
      </c>
      <c r="L118" s="56">
        <f t="shared" si="24"/>
        <v>0</v>
      </c>
      <c r="M118" s="56">
        <f t="shared" si="23"/>
        <v>0</v>
      </c>
      <c r="N118" s="30"/>
      <c r="O118" s="30"/>
      <c r="P118" s="30"/>
      <c r="Q118" s="30"/>
      <c r="R118" s="30"/>
      <c r="S118" s="30"/>
      <c r="T118" s="30"/>
      <c r="U118" s="27"/>
      <c r="V118" s="27"/>
      <c r="W118" s="27"/>
      <c r="X118" s="27"/>
      <c r="Y118" s="27"/>
      <c r="Z118" s="27"/>
      <c r="AA118" s="27"/>
    </row>
    <row r="119" spans="1:27" ht="97.5" customHeight="1">
      <c r="A119" s="1"/>
      <c r="B119" s="15" t="s">
        <v>129</v>
      </c>
      <c r="C119" s="3" t="s">
        <v>50</v>
      </c>
      <c r="D119" s="3" t="s">
        <v>49</v>
      </c>
      <c r="E119" s="79">
        <v>0</v>
      </c>
      <c r="F119" s="56">
        <v>100</v>
      </c>
      <c r="G119" s="56">
        <f t="shared" si="20"/>
        <v>100</v>
      </c>
      <c r="H119" s="56">
        <v>0</v>
      </c>
      <c r="I119" s="56">
        <v>100</v>
      </c>
      <c r="J119" s="56">
        <f t="shared" si="21"/>
        <v>100</v>
      </c>
      <c r="K119" s="56">
        <f t="shared" si="22"/>
        <v>0</v>
      </c>
      <c r="L119" s="56">
        <f t="shared" si="24"/>
        <v>0</v>
      </c>
      <c r="M119" s="56">
        <f t="shared" si="23"/>
        <v>0</v>
      </c>
      <c r="N119" s="30"/>
      <c r="O119" s="30"/>
      <c r="P119" s="30"/>
      <c r="Q119" s="30"/>
      <c r="R119" s="30"/>
      <c r="S119" s="30"/>
      <c r="T119" s="30"/>
      <c r="U119" s="27"/>
      <c r="V119" s="27"/>
      <c r="W119" s="27"/>
      <c r="X119" s="27"/>
      <c r="Y119" s="27"/>
      <c r="Z119" s="27"/>
      <c r="AA119" s="27"/>
    </row>
    <row r="120" spans="1:27" ht="70.5" customHeight="1">
      <c r="A120" s="1"/>
      <c r="B120" s="15" t="s">
        <v>130</v>
      </c>
      <c r="C120" s="3" t="s">
        <v>50</v>
      </c>
      <c r="D120" s="3" t="s">
        <v>49</v>
      </c>
      <c r="E120" s="79">
        <v>0</v>
      </c>
      <c r="F120" s="56">
        <v>100</v>
      </c>
      <c r="G120" s="56">
        <f t="shared" si="20"/>
        <v>100</v>
      </c>
      <c r="H120" s="56">
        <v>0</v>
      </c>
      <c r="I120" s="56">
        <v>100</v>
      </c>
      <c r="J120" s="56">
        <f t="shared" si="21"/>
        <v>100</v>
      </c>
      <c r="K120" s="56">
        <f t="shared" si="22"/>
        <v>0</v>
      </c>
      <c r="L120" s="56">
        <f t="shared" si="24"/>
        <v>0</v>
      </c>
      <c r="M120" s="56">
        <f t="shared" si="23"/>
        <v>0</v>
      </c>
      <c r="N120" s="30"/>
      <c r="O120" s="30"/>
      <c r="P120" s="30"/>
      <c r="Q120" s="30"/>
      <c r="R120" s="30"/>
      <c r="S120" s="30"/>
      <c r="T120" s="30"/>
      <c r="U120" s="27"/>
      <c r="V120" s="27"/>
      <c r="W120" s="27"/>
      <c r="X120" s="27"/>
      <c r="Y120" s="27"/>
      <c r="Z120" s="27"/>
      <c r="AA120" s="27"/>
    </row>
    <row r="121" spans="1:13" ht="12.75">
      <c r="A121" s="97" t="s">
        <v>40</v>
      </c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</row>
    <row r="122" spans="1:13" ht="18" customHeight="1">
      <c r="A122" s="117" t="s">
        <v>133</v>
      </c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9"/>
    </row>
    <row r="123" spans="1:13" ht="12.75">
      <c r="A123" s="97" t="s">
        <v>23</v>
      </c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</row>
    <row r="124" spans="1:13" ht="157.5" customHeight="1">
      <c r="A124" s="113" t="s">
        <v>135</v>
      </c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5"/>
    </row>
    <row r="125" ht="12.75">
      <c r="A125" s="23"/>
    </row>
    <row r="126" spans="1:4" ht="19.5" customHeight="1">
      <c r="A126" s="25" t="s">
        <v>41</v>
      </c>
      <c r="B126" s="25"/>
      <c r="C126" s="25"/>
      <c r="D126" s="25"/>
    </row>
    <row r="127" spans="1:13" ht="19.5" customHeight="1">
      <c r="A127" s="116" t="s">
        <v>140</v>
      </c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</row>
    <row r="128" spans="1:4" ht="16.5" customHeight="1">
      <c r="A128" s="120" t="s">
        <v>42</v>
      </c>
      <c r="B128" s="120"/>
      <c r="C128" s="120"/>
      <c r="D128" s="120"/>
    </row>
    <row r="129" spans="1:4" ht="19.5" customHeight="1">
      <c r="A129" s="31" t="s">
        <v>43</v>
      </c>
      <c r="B129" s="31"/>
      <c r="C129" s="31"/>
      <c r="D129" s="31"/>
    </row>
    <row r="130" spans="1:5" ht="12.75">
      <c r="A130" s="111" t="s">
        <v>51</v>
      </c>
      <c r="B130" s="111"/>
      <c r="C130" s="111"/>
      <c r="D130" s="111"/>
      <c r="E130" s="111"/>
    </row>
    <row r="131" spans="1:13" ht="24.75" customHeight="1">
      <c r="A131" s="111"/>
      <c r="B131" s="111"/>
      <c r="C131" s="111"/>
      <c r="D131" s="111"/>
      <c r="E131" s="111"/>
      <c r="G131" s="103"/>
      <c r="H131" s="103"/>
      <c r="J131" s="104" t="s">
        <v>52</v>
      </c>
      <c r="K131" s="104"/>
      <c r="L131" s="104"/>
      <c r="M131" s="104"/>
    </row>
    <row r="132" spans="1:13" ht="15.75" customHeight="1">
      <c r="A132" s="32"/>
      <c r="B132" s="32"/>
      <c r="C132" s="32"/>
      <c r="D132" s="32"/>
      <c r="E132" s="32"/>
      <c r="J132" s="107" t="s">
        <v>28</v>
      </c>
      <c r="K132" s="107"/>
      <c r="L132" s="107"/>
      <c r="M132" s="107"/>
    </row>
    <row r="133" spans="1:13" ht="43.5" customHeight="1">
      <c r="A133" s="111" t="s">
        <v>53</v>
      </c>
      <c r="B133" s="111"/>
      <c r="C133" s="111"/>
      <c r="D133" s="111"/>
      <c r="E133" s="111"/>
      <c r="G133" s="103"/>
      <c r="H133" s="103"/>
      <c r="J133" s="104" t="s">
        <v>54</v>
      </c>
      <c r="K133" s="104"/>
      <c r="L133" s="104"/>
      <c r="M133" s="104"/>
    </row>
    <row r="134" spans="1:13" ht="15.75" customHeight="1">
      <c r="A134" s="111"/>
      <c r="B134" s="111"/>
      <c r="C134" s="111"/>
      <c r="D134" s="111"/>
      <c r="E134" s="111"/>
      <c r="J134" s="107" t="s">
        <v>28</v>
      </c>
      <c r="K134" s="107"/>
      <c r="L134" s="107"/>
      <c r="M134" s="107"/>
    </row>
  </sheetData>
  <sheetProtection/>
  <mergeCells count="80">
    <mergeCell ref="A128:D128"/>
    <mergeCell ref="A96:M96"/>
    <mergeCell ref="K59:M59"/>
    <mergeCell ref="A49:M49"/>
    <mergeCell ref="H59:J59"/>
    <mergeCell ref="A51:A52"/>
    <mergeCell ref="E51:G51"/>
    <mergeCell ref="A83:M83"/>
    <mergeCell ref="A109:M109"/>
    <mergeCell ref="B54:D54"/>
    <mergeCell ref="K33:M33"/>
    <mergeCell ref="H33:J33"/>
    <mergeCell ref="E33:G33"/>
    <mergeCell ref="J132:M132"/>
    <mergeCell ref="J131:M131"/>
    <mergeCell ref="B51:D52"/>
    <mergeCell ref="K51:M51"/>
    <mergeCell ref="B59:B60"/>
    <mergeCell ref="B45:D45"/>
    <mergeCell ref="A47:M47"/>
    <mergeCell ref="A46:M46"/>
    <mergeCell ref="A95:M95"/>
    <mergeCell ref="A82:M82"/>
    <mergeCell ref="J134:M134"/>
    <mergeCell ref="B53:D53"/>
    <mergeCell ref="B55:D55"/>
    <mergeCell ref="A130:E131"/>
    <mergeCell ref="A133:E134"/>
    <mergeCell ref="A124:M124"/>
    <mergeCell ref="A127:M127"/>
    <mergeCell ref="G131:H131"/>
    <mergeCell ref="G133:H133"/>
    <mergeCell ref="A123:M123"/>
    <mergeCell ref="E59:G59"/>
    <mergeCell ref="J133:M133"/>
    <mergeCell ref="A121:M121"/>
    <mergeCell ref="D59:D60"/>
    <mergeCell ref="A122:M122"/>
    <mergeCell ref="C59:C60"/>
    <mergeCell ref="A108:M108"/>
    <mergeCell ref="B28:M28"/>
    <mergeCell ref="B26:M26"/>
    <mergeCell ref="B38:D38"/>
    <mergeCell ref="B39:D39"/>
    <mergeCell ref="A19:I19"/>
    <mergeCell ref="H51:J51"/>
    <mergeCell ref="B43:D43"/>
    <mergeCell ref="B44:D44"/>
    <mergeCell ref="B33:D34"/>
    <mergeCell ref="B36:D36"/>
    <mergeCell ref="A6:M6"/>
    <mergeCell ref="E7:M7"/>
    <mergeCell ref="E8:M8"/>
    <mergeCell ref="E9:M9"/>
    <mergeCell ref="B24:M24"/>
    <mergeCell ref="J1:M4"/>
    <mergeCell ref="A11:A12"/>
    <mergeCell ref="A5:M5"/>
    <mergeCell ref="A7:A8"/>
    <mergeCell ref="E10:M10"/>
    <mergeCell ref="A9:A10"/>
    <mergeCell ref="B40:D40"/>
    <mergeCell ref="B37:D37"/>
    <mergeCell ref="B35:D35"/>
    <mergeCell ref="A59:A60"/>
    <mergeCell ref="B41:D41"/>
    <mergeCell ref="B42:D42"/>
    <mergeCell ref="A13:M13"/>
    <mergeCell ref="B23:M23"/>
    <mergeCell ref="A33:A34"/>
    <mergeCell ref="X33:Z33"/>
    <mergeCell ref="E11:M11"/>
    <mergeCell ref="E12:M12"/>
    <mergeCell ref="B15:M15"/>
    <mergeCell ref="B16:M16"/>
    <mergeCell ref="B25:M25"/>
    <mergeCell ref="R33:T33"/>
    <mergeCell ref="U33:W33"/>
    <mergeCell ref="B29:M29"/>
    <mergeCell ref="B27:M27"/>
  </mergeCells>
  <conditionalFormatting sqref="B64">
    <cfRule type="cellIs" priority="53" dxfId="40" operator="equal" stopIfTrue="1">
      <formula>$G63</formula>
    </cfRule>
  </conditionalFormatting>
  <conditionalFormatting sqref="B65">
    <cfRule type="cellIs" priority="52" dxfId="40" operator="equal" stopIfTrue="1">
      <formula>$G64</formula>
    </cfRule>
  </conditionalFormatting>
  <conditionalFormatting sqref="B66">
    <cfRule type="cellIs" priority="51" dxfId="40" operator="equal" stopIfTrue="1">
      <formula>$G65</formula>
    </cfRule>
  </conditionalFormatting>
  <conditionalFormatting sqref="B68">
    <cfRule type="cellIs" priority="50" dxfId="40" operator="equal" stopIfTrue="1">
      <formula>$G66</formula>
    </cfRule>
  </conditionalFormatting>
  <conditionalFormatting sqref="B70">
    <cfRule type="cellIs" priority="49" dxfId="40" operator="equal" stopIfTrue="1">
      <formula>$G69</formula>
    </cfRule>
  </conditionalFormatting>
  <conditionalFormatting sqref="B71">
    <cfRule type="cellIs" priority="48" dxfId="40" operator="equal" stopIfTrue="1">
      <formula>$G70</formula>
    </cfRule>
  </conditionalFormatting>
  <conditionalFormatting sqref="B72:B73">
    <cfRule type="cellIs" priority="47" dxfId="40" operator="equal" stopIfTrue="1">
      <formula>$G71</formula>
    </cfRule>
  </conditionalFormatting>
  <conditionalFormatting sqref="B74:B80">
    <cfRule type="cellIs" priority="46" dxfId="40" operator="equal" stopIfTrue="1">
      <formula>'звіт з 01.01.2020'!#REF!</formula>
    </cfRule>
  </conditionalFormatting>
  <conditionalFormatting sqref="B67">
    <cfRule type="cellIs" priority="45" dxfId="40" operator="equal" stopIfTrue="1">
      <formula>$G66</formula>
    </cfRule>
  </conditionalFormatting>
  <conditionalFormatting sqref="B69">
    <cfRule type="cellIs" priority="44" dxfId="40" operator="equal" stopIfTrue="1">
      <formula>'звіт з 01.01.2020'!#REF!</formula>
    </cfRule>
  </conditionalFormatting>
  <conditionalFormatting sqref="B85">
    <cfRule type="cellIs" priority="43" dxfId="40" operator="equal" stopIfTrue="1">
      <formula>$G84</formula>
    </cfRule>
  </conditionalFormatting>
  <conditionalFormatting sqref="B86">
    <cfRule type="cellIs" priority="42" dxfId="40" operator="equal" stopIfTrue="1">
      <formula>$G85</formula>
    </cfRule>
  </conditionalFormatting>
  <conditionalFormatting sqref="B87">
    <cfRule type="cellIs" priority="41" dxfId="40" operator="equal" stopIfTrue="1">
      <formula>$G86</formula>
    </cfRule>
  </conditionalFormatting>
  <conditionalFormatting sqref="B89">
    <cfRule type="cellIs" priority="40" dxfId="40" operator="equal" stopIfTrue="1">
      <formula>$G87</formula>
    </cfRule>
  </conditionalFormatting>
  <conditionalFormatting sqref="B91">
    <cfRule type="cellIs" priority="39" dxfId="40" operator="equal" stopIfTrue="1">
      <formula>$G90</formula>
    </cfRule>
  </conditionalFormatting>
  <conditionalFormatting sqref="B92">
    <cfRule type="cellIs" priority="38" dxfId="40" operator="equal" stopIfTrue="1">
      <formula>$G91</formula>
    </cfRule>
  </conditionalFormatting>
  <conditionalFormatting sqref="B93">
    <cfRule type="cellIs" priority="37" dxfId="40" operator="equal" stopIfTrue="1">
      <formula>$G92</formula>
    </cfRule>
  </conditionalFormatting>
  <conditionalFormatting sqref="B94">
    <cfRule type="cellIs" priority="36" dxfId="40" operator="equal" stopIfTrue="1">
      <formula>'звіт з 01.01.2020'!#REF!</formula>
    </cfRule>
  </conditionalFormatting>
  <conditionalFormatting sqref="B88">
    <cfRule type="cellIs" priority="33" dxfId="40" operator="equal" stopIfTrue="1">
      <formula>$G87</formula>
    </cfRule>
  </conditionalFormatting>
  <conditionalFormatting sqref="B90">
    <cfRule type="cellIs" priority="32" dxfId="40" operator="equal" stopIfTrue="1">
      <formula>'звіт з 01.01.2020'!#REF!</formula>
    </cfRule>
  </conditionalFormatting>
  <conditionalFormatting sqref="B98">
    <cfRule type="cellIs" priority="31" dxfId="40" operator="equal" stopIfTrue="1">
      <formula>$G97</formula>
    </cfRule>
  </conditionalFormatting>
  <conditionalFormatting sqref="B99">
    <cfRule type="cellIs" priority="30" dxfId="40" operator="equal" stopIfTrue="1">
      <formula>$G98</formula>
    </cfRule>
  </conditionalFormatting>
  <conditionalFormatting sqref="B100">
    <cfRule type="cellIs" priority="29" dxfId="40" operator="equal" stopIfTrue="1">
      <formula>$G99</formula>
    </cfRule>
  </conditionalFormatting>
  <conditionalFormatting sqref="B102">
    <cfRule type="cellIs" priority="28" dxfId="40" operator="equal" stopIfTrue="1">
      <formula>$G100</formula>
    </cfRule>
  </conditionalFormatting>
  <conditionalFormatting sqref="B104">
    <cfRule type="cellIs" priority="27" dxfId="40" operator="equal" stopIfTrue="1">
      <formula>$G103</formula>
    </cfRule>
  </conditionalFormatting>
  <conditionalFormatting sqref="B105">
    <cfRule type="cellIs" priority="26" dxfId="40" operator="equal" stopIfTrue="1">
      <formula>$G104</formula>
    </cfRule>
  </conditionalFormatting>
  <conditionalFormatting sqref="B106">
    <cfRule type="cellIs" priority="25" dxfId="40" operator="equal" stopIfTrue="1">
      <formula>$G105</formula>
    </cfRule>
  </conditionalFormatting>
  <conditionalFormatting sqref="B107">
    <cfRule type="cellIs" priority="24" dxfId="40" operator="equal" stopIfTrue="1">
      <formula>'звіт з 01.01.2020'!#REF!</formula>
    </cfRule>
  </conditionalFormatting>
  <conditionalFormatting sqref="B101">
    <cfRule type="cellIs" priority="20" dxfId="40" operator="equal" stopIfTrue="1">
      <formula>$G100</formula>
    </cfRule>
  </conditionalFormatting>
  <conditionalFormatting sqref="B103">
    <cfRule type="cellIs" priority="19" dxfId="40" operator="equal" stopIfTrue="1">
      <formula>'звіт з 01.01.2020'!#REF!</formula>
    </cfRule>
  </conditionalFormatting>
  <conditionalFormatting sqref="B111">
    <cfRule type="cellIs" priority="18" dxfId="40" operator="equal" stopIfTrue="1">
      <formula>$G110</formula>
    </cfRule>
  </conditionalFormatting>
  <conditionalFormatting sqref="B112">
    <cfRule type="cellIs" priority="17" dxfId="40" operator="equal" stopIfTrue="1">
      <formula>$G111</formula>
    </cfRule>
  </conditionalFormatting>
  <conditionalFormatting sqref="B113">
    <cfRule type="cellIs" priority="16" dxfId="40" operator="equal" stopIfTrue="1">
      <formula>$G112</formula>
    </cfRule>
  </conditionalFormatting>
  <conditionalFormatting sqref="B115">
    <cfRule type="cellIs" priority="15" dxfId="40" operator="equal" stopIfTrue="1">
      <formula>$G113</formula>
    </cfRule>
  </conditionalFormatting>
  <conditionalFormatting sqref="B117">
    <cfRule type="cellIs" priority="14" dxfId="40" operator="equal" stopIfTrue="1">
      <formula>'звіт з 01.01.2020'!#REF!</formula>
    </cfRule>
  </conditionalFormatting>
  <conditionalFormatting sqref="B118">
    <cfRule type="cellIs" priority="13" dxfId="40" operator="equal" stopIfTrue="1">
      <formula>$G117</formula>
    </cfRule>
  </conditionalFormatting>
  <conditionalFormatting sqref="B119">
    <cfRule type="cellIs" priority="12" dxfId="40" operator="equal" stopIfTrue="1">
      <formula>$G118</formula>
    </cfRule>
  </conditionalFormatting>
  <conditionalFormatting sqref="B120">
    <cfRule type="cellIs" priority="11" dxfId="40" operator="equal" stopIfTrue="1">
      <formula>'звіт з 01.01.2020'!#REF!</formula>
    </cfRule>
  </conditionalFormatting>
  <conditionalFormatting sqref="B114">
    <cfRule type="cellIs" priority="7" dxfId="40" operator="equal" stopIfTrue="1">
      <formula>$G113</formula>
    </cfRule>
  </conditionalFormatting>
  <conditionalFormatting sqref="B116">
    <cfRule type="cellIs" priority="6" dxfId="40" operator="equal" stopIfTrue="1">
      <formula>'звіт з 01.01.2020'!#REF!</formula>
    </cfRule>
  </conditionalFormatting>
  <printOptions/>
  <pageMargins left="0.16" right="0.16" top="0.35" bottom="0.3" header="0.31496062992125984" footer="0.31496062992125984"/>
  <pageSetup horizontalDpi="600" verticalDpi="600" orientation="landscape" paperSize="9" scale="94" r:id="rId1"/>
  <rowBreaks count="1" manualBreakCount="1">
    <brk id="3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ugkx551_3</cp:lastModifiedBy>
  <cp:lastPrinted>2020-01-15T07:49:06Z</cp:lastPrinted>
  <dcterms:created xsi:type="dcterms:W3CDTF">2018-12-28T08:43:53Z</dcterms:created>
  <dcterms:modified xsi:type="dcterms:W3CDTF">2020-01-15T07:50:54Z</dcterms:modified>
  <cp:category/>
  <cp:version/>
  <cp:contentType/>
  <cp:contentStatus/>
</cp:coreProperties>
</file>