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4240" windowHeight="11835" activeTab="0"/>
  </bookViews>
  <sheets>
    <sheet name="звіт з 01.01.2020" sheetId="1" r:id="rId1"/>
  </sheets>
  <definedNames>
    <definedName name="_xlnm.Print_Area" localSheetId="0">'звіт з 01.01.2020'!$A$1:$M$151</definedName>
  </definedNames>
  <calcPr fullCalcOnLoad="1"/>
</workbook>
</file>

<file path=xl/sharedStrings.xml><?xml version="1.0" encoding="utf-8"?>
<sst xmlns="http://schemas.openxmlformats.org/spreadsheetml/2006/main" count="304" uniqueCount="169">
  <si>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</si>
  <si>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</si>
  <si>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</si>
  <si>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</si>
  <si>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</si>
  <si>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</si>
  <si>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</si>
  <si>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</si>
  <si>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</si>
  <si>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</si>
  <si>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</si>
  <si>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</si>
  <si>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</si>
  <si>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</si>
  <si>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</si>
  <si>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</si>
  <si>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</si>
  <si>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</si>
  <si>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</si>
  <si>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</si>
  <si>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</si>
  <si>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</si>
  <si>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</si>
  <si>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</si>
  <si>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</si>
  <si>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</si>
  <si>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</si>
  <si>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</si>
  <si>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</si>
  <si>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</si>
  <si>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</si>
  <si>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</si>
  <si>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</si>
  <si>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</si>
  <si>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</si>
  <si>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</si>
  <si>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</si>
  <si>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</si>
  <si>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</si>
  <si>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</si>
  <si>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</si>
  <si>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</si>
  <si>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</si>
  <si>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</si>
  <si>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</si>
  <si>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</si>
  <si>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Департамент розвитку інфраструктури міста виконкому Криворізької міської ради</t>
  </si>
  <si>
    <t>грн.</t>
  </si>
  <si>
    <t>од.</t>
  </si>
  <si>
    <t>Розрахунок</t>
  </si>
  <si>
    <t>відс.</t>
  </si>
  <si>
    <t>Директор департаменту розвитку інфраструктури міста виконкому Криворізької міської ради</t>
  </si>
  <si>
    <t>І.О. Карий</t>
  </si>
  <si>
    <t>Начальник управління фінансів та бухгалтерської звітності департаменту розвитку інфраструктури міста виконкому Криворізької міської ради, головний бухгалтер</t>
  </si>
  <si>
    <t>Н.М.Степанюк</t>
  </si>
  <si>
    <t>Інша діяльність у сфері житлово-комунального господарства</t>
  </si>
  <si>
    <t>Підвищення ефективності та надійності функціонування житлово-комунального господарства.</t>
  </si>
  <si>
    <t>Забезпечення належної та безперебійної роботи комунальних підприємств та виконання повноважень департаментом, згідно з законодавством.</t>
  </si>
  <si>
    <t>Забезпечення сплати земельного податку</t>
  </si>
  <si>
    <t>Здійсненя розбирання, монтаж, придбання металевих новорічних конструкцій та світлових прикрас на об`єктах благоустрою</t>
  </si>
  <si>
    <t>Врегулювання питань, що стосуються діяльностісті департаменту розвитку інфраструктури міста у в сфері благоустрою та житлової політики</t>
  </si>
  <si>
    <t>Забезпечення оформлення висновку спеціалізованої організаціїї про можливість (неможливість) подальшої експлуатації основних засобів та необоротних активів</t>
  </si>
  <si>
    <t>Забезпечення інформування мешканців міста щодо діяльності департаменту розвитку інфраструктури міста у засобах масової інформаціїї</t>
  </si>
  <si>
    <t>Забезпечення знесення (розбирання) об`єктів нерухомого майна</t>
  </si>
  <si>
    <t>Забезпечення підтримки комунальних підприємств для здійснення господарської діяльності</t>
  </si>
  <si>
    <t>Забезпечення сприятливих умов для співіснування людей та тварин</t>
  </si>
  <si>
    <t>Забезпечення комунальних підприємств для здійснення заходів, пов`язані з економічною діяльністю</t>
  </si>
  <si>
    <t>Забезпечення проведення розробки проектів землеустрою щодо відведення земельних ділянок в постійне користування під об´єкти нерухомості</t>
  </si>
  <si>
    <t>Сплата земельного податку суб'єктами господарювання, які орендують приміщення комунальної власності міста</t>
  </si>
  <si>
    <t>Розбирання, монтаж металевих новорічних конструкцій та світлових прикрас на об'єктах благоустрою</t>
  </si>
  <si>
    <t xml:space="preserve">Судові витрати </t>
  </si>
  <si>
    <t>Оформлення висновку спеціалізованої організації про можливість (неможливість) подальшої експлуатації основних засобів та необоротних активів</t>
  </si>
  <si>
    <t>Висвітлення діяльності департаменту розвитку інфраструктури міста виконкому Криворізької міської ради в засобах масової інформації</t>
  </si>
  <si>
    <t>Знесення (розбирання) об'єктів нерухомого майна</t>
  </si>
  <si>
    <t>Фінансове забезпечення комунальних підприємств на заходи у сфері житлово-комунального господарства</t>
  </si>
  <si>
    <t>Заходи пов'язані з безпритульними тваринами КП "Центр поводження з тваринами"</t>
  </si>
  <si>
    <t>Фінансове забезпечення комунальних підприємств на інші заходи, пов'язані з економічною діяльністю</t>
  </si>
  <si>
    <t>Послуги з розробки проектів землеустрою щодо відведення земельних ділянок в постійне користування під об´єкти нерухомості</t>
  </si>
  <si>
    <t>Програма розвитку та утримання житлово-комунального господарства міста на період 2017 - 2019 років</t>
  </si>
  <si>
    <t>Програма розвитку та утримання об'єктів (елементів) благоустрою м. Кривого Рогу на 2017-2019 років</t>
  </si>
  <si>
    <t>Обсяг видатків, необхідний для перерахування податку на землю</t>
  </si>
  <si>
    <t>Рішення міської ради «Про міський бюджет на 2019 рік»  від 26.12.2018 №3274, рішення міської ради "Про затвердження Програми розвитку та утримання житлово-комунального господарства міста на період 2017-2019 років,  від 21.12.2016 №1209, зі змінами</t>
  </si>
  <si>
    <t>Кількість об'єктів оренди, розташованих на земельних ділянках, за які необхідно перерахувати податок на землю</t>
  </si>
  <si>
    <t>Податкова декларація сплати за землю (земельний податок та/або орендна плата за земельні ділянки державної або комунальної власності) за 2018 рік</t>
  </si>
  <si>
    <t>Обсяг видатків для розбирання, монтажу металевих новорічних конструкцій та світлових прикрас на об'єктах благоустрою</t>
  </si>
  <si>
    <t>Рішення міської ради "Про затвердження Програми розвитку та утримання об’єктів (елементів) благоустрою м.Кривого Рогу на період 2017-2019 років, від 21.12.2016 №1208 зі змінами, Рішення міської ради «Про міський бюджет на 2019 рік», від 26.12.2018 №3274</t>
  </si>
  <si>
    <t>Кількість об`єктів благоустрою, на яких необхідно здійснити розбирання, демонтаж</t>
  </si>
  <si>
    <t>Дефектний акт</t>
  </si>
  <si>
    <t>Кількість об`єктів благоустрою, які потребують монтажу</t>
  </si>
  <si>
    <t xml:space="preserve">Обсяг видатків на судові витрати </t>
  </si>
  <si>
    <t>Рішення сесії міської ради «Про міський бюджет на 2019 рік», від 26.12.2018 №3274,  рішення міської ради "Про затвердження Програми розвитку та утримання житлово-комунального господарства міста на період 2017-2019 років,  від 21.12.2016 №1209, зі змінами</t>
  </si>
  <si>
    <t>Кількість позовів, яку необхідно подати до судів</t>
  </si>
  <si>
    <t>Інформація про вільне житло виконкомів районних у місті рад по управителям</t>
  </si>
  <si>
    <t>Обсяг видатків для оформлення висновку спеціалізованої організації про можливість (неможливість) подальшої експлуатації основних засобів та необоротних активів</t>
  </si>
  <si>
    <t>Кількість висновків, яку небхідно оформити</t>
  </si>
  <si>
    <t>акт перевірки технічного та якісного стану майна</t>
  </si>
  <si>
    <t>Обсяг видатків для висвітлення діяльності департаменту розвитку інфраструктури міста виконкому Криворізької міської ради в засобах масової інформації</t>
  </si>
  <si>
    <t>Закони України «Про рекламу»; акти на кожний вид наданих послуг щодо висвітлення діяльності за попередні роки;  рішення міської ради "Про затвердження Програми розвитку та утримання житлово-комунального господарства міста на період 2017-2019 років,  від 21.12.2016 №1209, зі змінами.</t>
  </si>
  <si>
    <t>Площа оголошень в засобах масової інформації, необхідна для висвітлення діяльності департаменту</t>
  </si>
  <si>
    <t>см.кв.</t>
  </si>
  <si>
    <t>акти на кожний вид наданих послуг щодо висвітлення діяльності за попередні роки</t>
  </si>
  <si>
    <t>Обсяг видатків для знесення (розбирання) об`єктів нерухомого майна</t>
  </si>
  <si>
    <t>Рішення сесії міської ради «Про міський бюджет на 2019 рік»  від 26.12.2018 №3274,  рішення міської ради "Про затвердження Програми розвитку та утримання житлово-комунального господарства міста на період 2017-2019 років,  від 21.12.2016 №1209, зі змінами</t>
  </si>
  <si>
    <t>Кількість об`єктів нерухомого майна, що необхідно знести (розбирати)</t>
  </si>
  <si>
    <t>Акт обстеження</t>
  </si>
  <si>
    <t>Обсяг видатків на фінансове забезпечення комунальних підприємств на заходи у сфері житлово-комунального господарства</t>
  </si>
  <si>
    <t>Рішення Криворізької міської ради "Про міський бюджет на 2019 рік" від 26.12.2018 №3274, зі змінами</t>
  </si>
  <si>
    <t>Кількість комунальних підприємств, яких необхідно спрямувати видатки на заходи у сфері житлово-комунального господарства</t>
  </si>
  <si>
    <t>"Про затвердження Програми розвитку та утримання об’єктів (елементів) благоустрою м. Кривого Рогу на період 2017-2019 років", рішення від 21.12.2016 №1208, зі змінами; Фінансова звітність за попередній рік, звернення підприємств</t>
  </si>
  <si>
    <t>Рішення Криворізької міської ради "Про міський бюджет на 2019 рік" від 26.12.2018 №3274.</t>
  </si>
  <si>
    <t>Кількість тіл, яку необхідно доставити до судово-медичної експертизи</t>
  </si>
  <si>
    <t>Статистичні дані (акти виконаних послуг за попередні роки)</t>
  </si>
  <si>
    <t>Обсяг видатків, спрямований на відлов, утримання, біостерилізацію та інші заходи поводження з безпритульними тваринами</t>
  </si>
  <si>
    <t>Рішення Криворізької міської ради "Про міський бюджет на 2019 рік" від 26.12.2018 №3274</t>
  </si>
  <si>
    <t>Кількість безпритульних тварин, яких необхідно відловити, утримувати, стерилізувати та інше</t>
  </si>
  <si>
    <t>Звернення громадян, скарги</t>
  </si>
  <si>
    <t>собак</t>
  </si>
  <si>
    <t>Обсяг видатків, що спрямовується на заходи, пов`язані з економічною діяльністю</t>
  </si>
  <si>
    <t>Кількість комунальних підприємств, яким необхідно спрямувати видатки на заходи, пов`язані з економічною діяльністю</t>
  </si>
  <si>
    <t>Обсяг видатків, передбачених на виконання послуг з розробки проектів землеустрою щодо відведення земельних ділянок в постійне користування під об´єкти нерухомості</t>
  </si>
  <si>
    <t>"Про затвердження Програми розвитку та утримання житлово-комунального господарства міста на період 2017-2019 років",  від 21.12.2016 №1209, зі змінами</t>
  </si>
  <si>
    <t xml:space="preserve">Кількість об'єктів нерухомості, під які необхідно виконати послуги  з розробки проектів землеустрою щодо відведення земельних ділянок в постійне користування </t>
  </si>
  <si>
    <t>бухгалтерський облік</t>
  </si>
  <si>
    <t>Кількість об`єктів оренди, розташованих на земельних ділянках, за які планується перерахувати податок на землю</t>
  </si>
  <si>
    <t>Податкова декларація сплати за землю (земельний податок та/або орендна плата за земельні ділянки державної або комунальної власності) Договір на відшкодування земельного податку субєктами господарювання, які орендують приміщення комунальної власності міста</t>
  </si>
  <si>
    <t>Кількість об`єктів благоустрою, на яких планується здійснити розбирання, демонтаж</t>
  </si>
  <si>
    <t>Кількість об`єктів благоустрою, щодо яких планується монтаж</t>
  </si>
  <si>
    <t>Кількість висновків, яку планується оформити</t>
  </si>
  <si>
    <t>Площа оголошень, яку планується заповнити для висвітлення діяльності департаменту</t>
  </si>
  <si>
    <t>Кількість об`єктів нерухомого майна, що планується знести (розібрати)</t>
  </si>
  <si>
    <t>Кількість комунальних підприємств, яким планується спрямувати видатки на заходи у сфері житлово-комунального господарства</t>
  </si>
  <si>
    <t>Кількість тіл, яку планується доставити до судово-медичної експертизи</t>
  </si>
  <si>
    <t>Кількість комунальних підприємств, яким планується спрямувати видатки на заходи, пов`язані з економічною діяльністю</t>
  </si>
  <si>
    <t>Кількість обєктів нерухомості, під які планується виконання послуг з розробки проектів землеустрою щодо відведення земельних ділянок в постійне користування</t>
  </si>
  <si>
    <t>Середня вартість сплати земельного податку 1 земельної ділянки, на якій розташовано об'єкт оренди</t>
  </si>
  <si>
    <t>Середня вартість розбирання 1 комплекту</t>
  </si>
  <si>
    <t>Середня вартість монтажу 1 комплекту</t>
  </si>
  <si>
    <t>Середня вартість 1 позову</t>
  </si>
  <si>
    <t>Середня вартість оформлення 1 висновку</t>
  </si>
  <si>
    <t>Середня вартість послуги з розміщення оголошення</t>
  </si>
  <si>
    <t>Середня сума спрямування видатків на 1 комунальне підприємство</t>
  </si>
  <si>
    <t>Середня вартість послуги 1 перевезення</t>
  </si>
  <si>
    <t>Середня вартість відлову, утримання, стерилізації  та інших заходів 1 безпритульної тварини</t>
  </si>
  <si>
    <t>Середні витрати на виконання послуг з розробки 1 проекту щодо відведення земельних ділянок в постійне користування під об´єкти нерухомості</t>
  </si>
  <si>
    <t>Питома вага кількості об`єктів оренди, розташованих на земельних ділянках, за які планується перерахувати податок на землю, до кількості об`єктів оренди, розташованих на земельних ділянках, за які необхідно перерахувати податок на землю</t>
  </si>
  <si>
    <t>Питома вага кількості об`єктів благоустрою, на яких планується здійснити розбирання, до кількості об`єктів благоустрою, на яких необхідно здійснити розбирання</t>
  </si>
  <si>
    <t>Питома вага кількості об`єктів благоустрою, щодо яких планується монтаж, до кількості об`єктів благоустрою, які потребують монтажу</t>
  </si>
  <si>
    <t>Питома вага кількості позовів, яку планується подати до судів, до кількості позовів, яку необхідно подати до судів</t>
  </si>
  <si>
    <t>Питома вага кількості висновків, яку планується оформити до кількості висновків, яку необхідно оформити</t>
  </si>
  <si>
    <t>Питома вага кількості об`єктів, що планується знести (розібрати), до кількості об`єктів, що необхідно знести (розібрати)</t>
  </si>
  <si>
    <t>Відсоток кількості підприємств, яким планується виділення коштів, до кількості підприємств, які їх потребують</t>
  </si>
  <si>
    <t>Питома вага кількості тіл, яку планується доставити до судово-медичної експертизи до кількості тіл, яку необхідно доставити до судово-медичної експертизи</t>
  </si>
  <si>
    <t>Відсоток кількості тварин, яких планується відловити, утримувати, стерилізувати та інше, до кількості тварин, яких необхідно відловити, утримувати, стерилізувати та інше</t>
  </si>
  <si>
    <t>Відсоток кількості заходів, на які планується виділення коштів, до кількості заходів, які їх потребують</t>
  </si>
  <si>
    <t>Питома вага кількості об'єктів нерухомості, під які планується виконання послуг з розробки проектів землеустрою щодо відведення земельних ділянок в постійне користування, до кількості об'єктів нерухомості, під які необхідно виконання послуг з розробки проектів землеустрою щодо відведення земельних ділянок в постійне користування</t>
  </si>
  <si>
    <t>0640</t>
  </si>
  <si>
    <t>Середня вартість знесення (розбирання) 1 об`єкту</t>
  </si>
  <si>
    <t>Питома вага площі оголошень, яку планується заповнити для висвітлення діяльності департаменту, до площі оголошень, яку необхідно заповнити для висвітлення діяльності департаменту</t>
  </si>
  <si>
    <t xml:space="preserve">Забезпечено належна та безперебійна робота комунальних підприємств та виконання повноважень департаментом, згідно з законодавством. Виконання бюджетної програми становить 98,74%. </t>
  </si>
  <si>
    <t xml:space="preserve">Відхилення виникло внаслідок економії коштів після проведення процедур закупівель, за результатам фактичного виконання  договорів. </t>
  </si>
  <si>
    <t>Кількість позовів, яку планується подати до судів</t>
  </si>
  <si>
    <t>Забезпечення доставки до Криворізького міжрайонного відділу комунального закладу "Дніпропетровське обласне бюро судово-медичної експертизи "Дніпропетровької обласної ради" тіл одиноких громадян, осіб без певного місця проживання</t>
  </si>
  <si>
    <t xml:space="preserve">                                                                                                                                                                                                                                                                                                                                                                                                                                                                                                                                                                                                                                                                                                                                                                </t>
  </si>
  <si>
    <t>Зменшення кількості договорів на відшкодування земельного податку пояснюється зміною балансоутримувача об'єктів комунальної власності. Меньша кількість відловлених та простерилізованих тварин обумовлена  неукомплектованістю штату робітників та транспортними засобами. Відсутня потреба у більшій кількості оголошень, позовів до суду та оформлення висновку спеціалізованої організації.</t>
  </si>
  <si>
    <t>про виконання паспорта бюджетної програми місцевого бюджету на 2019 рік</t>
  </si>
  <si>
    <t>Послуги з доставки до Криворізького міжрайонного відділу комунального закладу "Дніпропетровське обласне бюро судово-медичної експертизи "Дніпропетровської обласної ради" тіл одиноких громадян, осіб без певного місця проживання, осіб, від поховання яких відмовилися рідні, знайдених, невпізнаних трупів, у разі відсутності родичів</t>
  </si>
  <si>
    <t>Обсяг видатків для забезпечення доставки до Криворізького міжрайонного відділу комунальго закладу "Дніпропетровське обласне бюро судово-медичної експертизи тіл одиноких громадян</t>
  </si>
  <si>
    <t>Зменшення кількості договорів на відшкодування земельного податку пояснюється зміною балансоутримувача об'єктів комунальної власності. Меньша кількість відловлених та простерилізованих собак обумовлена  неукомплектованістю штату робітників та транспортними засобами. Відсутня потреба у більшій кількості оголошень, позовів до суду та оформлення висновку спеціалізованої організації.</t>
  </si>
  <si>
    <t xml:space="preserve">У 2019 році здійснено розбирання, монтаж, новорічних конструкцій та світлових прикрас на території районного парку «Героїв» та МАФ «Квітковий годинник»,   видатки на  висвітлення інформаціїї про  діяльності департаменту в засобах масової інформації склали 189,9 тис.грн,здійснено знесення (розбирання ) 3 нежитлових, окремо розташованих будівель. За бюджетні кошти у 2019 році надано послуги з з доставки до судово-медичної експертизи 1750 тіл одиноких громадян, осіб без певного місця проживання, осіб, від поховання яких відмовилися рідні, знайдених, невпізнаних трупів, у разі відсутності родичів або осіб чи установ, які можуть взяти на себе доставку тіл.Одержувачем коштів КП «Ритуал Сервіс Плюс» КМР забезпечено поховання 391 одиноких громадян, осіб без певного місця проживання, осіб, від поховання яких відмовились рідні, знайдених, невпізнаних трупів, у разі відсутності родичів. КП «Сансервіс» КМР здійснено утримання 8 туалетів модульного типу. Для належного санітарного стану міста та вирішення проблеми безпритульних тварин, у звітному році КП «Центр поводження з тваринами» КМР було проведено роботу із біостерилізації 1602 тварин (собак).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</si>
</sst>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 &quot;₴&quot;_-;\-* #,##0\ &quot;₴&quot;_-;_-* &quot;-&quot;\ &quot;₴&quot;_-;_-@_-"/>
    <numFmt numFmtId="185" formatCode="_-* #,##0.00\ &quot;₴&quot;_-;\-* #,##0.00\ &quot;₴&quot;_-;_-* &quot;-&quot;??\ &quot;₴&quot;_-;_-@_-"/>
    <numFmt numFmtId="186" formatCode="#0.00"/>
    <numFmt numFmtId="187" formatCode="#,##0.0"/>
    <numFmt numFmtId="188" formatCode="0.0"/>
    <numFmt numFmtId="189" formatCode="0.000"/>
    <numFmt numFmtId="190" formatCode="#,##0.000"/>
    <numFmt numFmtId="191" formatCode="#,##0.0000"/>
  </numFmts>
  <fonts count="50">
    <font>
      <sz val="11"/>
      <color theme="1"/>
      <name val="Calibri"/>
      <family val="2"/>
    </font>
    <font>
      <sz val="11"/>
      <color indexed="8"/>
      <name val="Calibri"/>
      <family val="2"/>
    </font>
    <font>
      <sz val="10"/>
      <name val="Arial Cyr"/>
      <family val="0"/>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8"/>
      <name val="Calibri"/>
      <family val="2"/>
    </font>
    <font>
      <b/>
      <sz val="10"/>
      <color indexed="8"/>
      <name val="Times New Roman"/>
      <family val="1"/>
    </font>
    <font>
      <sz val="11"/>
      <color indexed="8"/>
      <name val="Times New Roman"/>
      <family val="1"/>
    </font>
    <font>
      <sz val="9"/>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Calibri"/>
      <family val="2"/>
    </font>
    <font>
      <sz val="10"/>
      <color theme="1"/>
      <name val="Times New Roman"/>
      <family val="1"/>
    </font>
    <font>
      <b/>
      <sz val="10"/>
      <color rgb="FF000000"/>
      <name val="Times New Roman"/>
      <family val="1"/>
    </font>
    <font>
      <sz val="11"/>
      <color rgb="FF000000"/>
      <name val="Times New Roman"/>
      <family val="1"/>
    </font>
    <font>
      <sz val="11"/>
      <color theme="1"/>
      <name val="Times New Roman"/>
      <family val="1"/>
    </font>
    <font>
      <sz val="9"/>
      <color rgb="FF000000"/>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51">
    <xf numFmtId="0" fontId="0" fillId="0" borderId="0" xfId="0" applyFont="1" applyAlignment="1">
      <alignment/>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vertical="center" wrapText="1"/>
    </xf>
    <xf numFmtId="0" fontId="3" fillId="33" borderId="10" xfId="0" applyNumberFormat="1" applyFont="1" applyFill="1" applyBorder="1" applyAlignment="1">
      <alignment vertical="center"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4" fontId="3" fillId="0" borderId="12" xfId="0" applyNumberFormat="1" applyFont="1" applyBorder="1" applyAlignment="1">
      <alignment vertical="center" wrapText="1"/>
    </xf>
    <xf numFmtId="4" fontId="3" fillId="0" borderId="13" xfId="0" applyNumberFormat="1" applyFont="1" applyBorder="1" applyAlignment="1">
      <alignment vertical="center" wrapText="1"/>
    </xf>
    <xf numFmtId="4" fontId="3" fillId="0" borderId="1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3" fontId="3" fillId="33" borderId="10" xfId="0" applyNumberFormat="1" applyFont="1" applyFill="1" applyBorder="1" applyAlignment="1">
      <alignment horizontal="center" vertical="center" wrapText="1"/>
    </xf>
    <xf numFmtId="4" fontId="3" fillId="0" borderId="10" xfId="0" applyNumberFormat="1" applyFont="1" applyBorder="1" applyAlignment="1">
      <alignment vertical="center" wrapText="1"/>
    </xf>
    <xf numFmtId="0" fontId="3" fillId="33" borderId="0" xfId="0" applyNumberFormat="1" applyFont="1" applyFill="1" applyBorder="1" applyAlignment="1">
      <alignment vertical="center" wrapText="1"/>
    </xf>
    <xf numFmtId="0" fontId="3" fillId="0" borderId="11" xfId="0" applyNumberFormat="1" applyFont="1" applyBorder="1" applyAlignment="1">
      <alignment vertical="top" wrapText="1"/>
    </xf>
    <xf numFmtId="0" fontId="3" fillId="0" borderId="10" xfId="0" applyNumberFormat="1" applyFont="1" applyBorder="1" applyAlignment="1">
      <alignment vertical="top" wrapText="1"/>
    </xf>
    <xf numFmtId="4" fontId="42"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2" fontId="42" fillId="0" borderId="10" xfId="0" applyNumberFormat="1" applyFont="1" applyBorder="1" applyAlignment="1">
      <alignment horizontal="center" vertical="center" wrapText="1"/>
    </xf>
    <xf numFmtId="0" fontId="3" fillId="33" borderId="11" xfId="0" applyNumberFormat="1" applyFont="1" applyFill="1" applyBorder="1" applyAlignment="1">
      <alignment vertical="top" wrapText="1"/>
    </xf>
    <xf numFmtId="0" fontId="3" fillId="33" borderId="12" xfId="0" applyNumberFormat="1" applyFont="1" applyFill="1" applyBorder="1" applyAlignment="1">
      <alignment vertical="top" wrapText="1"/>
    </xf>
    <xf numFmtId="0" fontId="3" fillId="33" borderId="13" xfId="0" applyNumberFormat="1" applyFont="1" applyFill="1" applyBorder="1" applyAlignment="1">
      <alignment vertical="top" wrapText="1"/>
    </xf>
    <xf numFmtId="4" fontId="3" fillId="33" borderId="12" xfId="0" applyNumberFormat="1" applyFont="1" applyFill="1" applyBorder="1" applyAlignment="1">
      <alignment vertical="center" wrapText="1"/>
    </xf>
    <xf numFmtId="4" fontId="3" fillId="33" borderId="13" xfId="0" applyNumberFormat="1" applyFont="1" applyFill="1" applyBorder="1" applyAlignment="1">
      <alignment vertical="center" wrapText="1"/>
    </xf>
    <xf numFmtId="0" fontId="3" fillId="33" borderId="10" xfId="0" applyNumberFormat="1" applyFont="1" applyFill="1" applyBorder="1" applyAlignment="1">
      <alignment vertical="top" wrapText="1"/>
    </xf>
    <xf numFmtId="4" fontId="3" fillId="33" borderId="11" xfId="0" applyNumberFormat="1" applyFont="1" applyFill="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xf>
    <xf numFmtId="0" fontId="42" fillId="0" borderId="0" xfId="0" applyFont="1" applyAlignment="1">
      <alignment/>
    </xf>
    <xf numFmtId="0" fontId="42" fillId="0" borderId="10" xfId="0" applyFont="1" applyBorder="1" applyAlignment="1">
      <alignment horizontal="center" vertical="center" wrapText="1"/>
    </xf>
    <xf numFmtId="0" fontId="42" fillId="0" borderId="0" xfId="0" applyFont="1" applyAlignment="1">
      <alignment vertical="center"/>
    </xf>
    <xf numFmtId="0" fontId="42" fillId="0" borderId="0" xfId="0" applyFont="1" applyBorder="1" applyAlignment="1">
      <alignment horizontal="center" vertical="center" wrapText="1"/>
    </xf>
    <xf numFmtId="0" fontId="43" fillId="0" borderId="0" xfId="0" applyFont="1" applyBorder="1" applyAlignment="1">
      <alignment/>
    </xf>
    <xf numFmtId="2" fontId="44" fillId="0" borderId="10" xfId="0" applyNumberFormat="1" applyFont="1" applyBorder="1" applyAlignment="1">
      <alignment horizontal="center" vertical="center" wrapText="1"/>
    </xf>
    <xf numFmtId="3" fontId="42" fillId="0" borderId="10" xfId="0" applyNumberFormat="1"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vertical="top" wrapText="1"/>
    </xf>
    <xf numFmtId="0" fontId="43" fillId="0" borderId="10"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vertical="top" wrapText="1"/>
    </xf>
    <xf numFmtId="0" fontId="43" fillId="33" borderId="12" xfId="0" applyFont="1" applyFill="1" applyBorder="1" applyAlignment="1">
      <alignment vertical="top" wrapText="1"/>
    </xf>
    <xf numFmtId="0" fontId="43" fillId="33" borderId="13" xfId="0" applyFont="1" applyFill="1" applyBorder="1" applyAlignment="1">
      <alignment vertical="top" wrapText="1"/>
    </xf>
    <xf numFmtId="0" fontId="42" fillId="0" borderId="0" xfId="0" applyFont="1" applyAlignment="1">
      <alignment vertical="top"/>
    </xf>
    <xf numFmtId="0" fontId="45" fillId="0" borderId="0" xfId="0" applyFont="1" applyAlignment="1">
      <alignment horizontal="left" vertical="center"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0" xfId="0" applyFont="1" applyAlignment="1">
      <alignment vertical="center" wrapText="1"/>
    </xf>
    <xf numFmtId="0" fontId="46" fillId="0" borderId="14" xfId="0" applyFont="1" applyBorder="1" applyAlignment="1" quotePrefix="1">
      <alignment horizontal="center" vertical="center" wrapText="1"/>
    </xf>
    <xf numFmtId="0" fontId="46" fillId="0" borderId="0" xfId="0" applyFont="1" applyAlignment="1">
      <alignment/>
    </xf>
    <xf numFmtId="0" fontId="46" fillId="0" borderId="10" xfId="0" applyFont="1" applyBorder="1" applyAlignment="1">
      <alignment horizontal="center" vertical="center" wrapText="1"/>
    </xf>
    <xf numFmtId="0" fontId="46" fillId="0" borderId="0" xfId="0" applyFont="1" applyAlignment="1">
      <alignment vertical="center"/>
    </xf>
    <xf numFmtId="0" fontId="46" fillId="0" borderId="0" xfId="0" applyFont="1" applyAlignment="1">
      <alignment horizontal="left" vertical="center" wrapText="1"/>
    </xf>
    <xf numFmtId="0" fontId="47" fillId="0" borderId="0" xfId="0" applyFont="1" applyAlignment="1">
      <alignment/>
    </xf>
    <xf numFmtId="4" fontId="48" fillId="0" borderId="10" xfId="0" applyNumberFormat="1" applyFont="1" applyBorder="1" applyAlignment="1">
      <alignment horizontal="center" vertical="center" wrapText="1"/>
    </xf>
    <xf numFmtId="4" fontId="44" fillId="0" borderId="10" xfId="0" applyNumberFormat="1" applyFont="1" applyBorder="1" applyAlignment="1">
      <alignment horizontal="center" vertical="center" wrapText="1"/>
    </xf>
    <xf numFmtId="1" fontId="44" fillId="0" borderId="10" xfId="0" applyNumberFormat="1" applyFont="1" applyBorder="1" applyAlignment="1">
      <alignment horizontal="center" vertical="center" wrapText="1"/>
    </xf>
    <xf numFmtId="191" fontId="3" fillId="33" borderId="10" xfId="0" applyNumberFormat="1" applyFont="1" applyFill="1" applyBorder="1" applyAlignment="1">
      <alignment horizontal="center" vertical="center" wrapText="1"/>
    </xf>
    <xf numFmtId="191" fontId="42" fillId="0" borderId="10" xfId="0" applyNumberFormat="1" applyFont="1" applyBorder="1" applyAlignment="1">
      <alignment horizontal="center" vertical="center" wrapText="1"/>
    </xf>
    <xf numFmtId="0" fontId="42" fillId="33" borderId="10" xfId="0" applyFont="1" applyFill="1" applyBorder="1" applyAlignment="1">
      <alignment horizontal="center" vertical="center" wrapText="1"/>
    </xf>
    <xf numFmtId="0" fontId="43" fillId="33" borderId="0" xfId="0" applyFont="1" applyFill="1" applyBorder="1" applyAlignment="1">
      <alignment vertical="top" wrapText="1"/>
    </xf>
    <xf numFmtId="0" fontId="43" fillId="33" borderId="0" xfId="0" applyFont="1" applyFill="1" applyBorder="1" applyAlignment="1">
      <alignment/>
    </xf>
    <xf numFmtId="0" fontId="43" fillId="33" borderId="0" xfId="0" applyFont="1" applyFill="1" applyAlignment="1">
      <alignment/>
    </xf>
    <xf numFmtId="0" fontId="4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3"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12" xfId="0" applyNumberFormat="1" applyFont="1" applyFill="1" applyBorder="1" applyAlignment="1">
      <alignment vertical="top" wrapText="1"/>
    </xf>
    <xf numFmtId="0" fontId="3" fillId="0" borderId="13" xfId="0" applyNumberFormat="1" applyFont="1" applyFill="1" applyBorder="1" applyAlignment="1">
      <alignment vertical="top" wrapText="1"/>
    </xf>
    <xf numFmtId="0" fontId="42" fillId="0" borderId="10" xfId="0" applyFont="1" applyBorder="1" applyAlignment="1">
      <alignment horizontal="center"/>
    </xf>
    <xf numFmtId="0" fontId="42" fillId="0" borderId="10" xfId="0" applyFont="1" applyBorder="1" applyAlignment="1">
      <alignment horizontal="center" vertical="center"/>
    </xf>
    <xf numFmtId="0" fontId="42" fillId="0" borderId="0" xfId="0" applyFont="1" applyBorder="1" applyAlignment="1">
      <alignment horizontal="center" vertical="center"/>
    </xf>
    <xf numFmtId="0" fontId="3" fillId="0" borderId="0" xfId="0" applyNumberFormat="1" applyFont="1" applyBorder="1" applyAlignment="1">
      <alignment horizontal="left" vertical="top" wrapText="1"/>
    </xf>
    <xf numFmtId="0" fontId="3" fillId="0" borderId="0" xfId="0" applyNumberFormat="1" applyFont="1" applyBorder="1" applyAlignment="1">
      <alignment vertical="top" wrapText="1"/>
    </xf>
    <xf numFmtId="0" fontId="3" fillId="0" borderId="0" xfId="0" applyNumberFormat="1" applyFont="1" applyFill="1" applyBorder="1" applyAlignment="1">
      <alignment vertical="top" wrapText="1"/>
    </xf>
    <xf numFmtId="0" fontId="3" fillId="33" borderId="0" xfId="0" applyNumberFormat="1" applyFont="1" applyFill="1" applyBorder="1" applyAlignment="1">
      <alignment vertical="top" wrapText="1"/>
    </xf>
    <xf numFmtId="4" fontId="48" fillId="33" borderId="10" xfId="0" applyNumberFormat="1" applyFont="1" applyFill="1" applyBorder="1" applyAlignment="1">
      <alignment horizontal="center" vertical="center" wrapText="1"/>
    </xf>
    <xf numFmtId="187" fontId="42" fillId="0" borderId="10" xfId="0" applyNumberFormat="1" applyFont="1" applyBorder="1" applyAlignment="1">
      <alignment horizontal="center" vertical="center" wrapText="1"/>
    </xf>
    <xf numFmtId="187" fontId="3" fillId="0" borderId="10" xfId="0" applyNumberFormat="1" applyFont="1" applyBorder="1" applyAlignment="1">
      <alignment horizontal="center" vertical="center" wrapText="1"/>
    </xf>
    <xf numFmtId="187" fontId="44" fillId="0" borderId="10"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3" fontId="44" fillId="33" borderId="10" xfId="0" applyNumberFormat="1" applyFont="1" applyFill="1" applyBorder="1" applyAlignment="1">
      <alignment horizontal="center" vertical="center" wrapText="1"/>
    </xf>
    <xf numFmtId="3"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left"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3" fillId="0" borderId="10" xfId="0" applyNumberFormat="1" applyFont="1" applyBorder="1" applyAlignment="1">
      <alignment wrapText="1"/>
    </xf>
    <xf numFmtId="0" fontId="3" fillId="33" borderId="10" xfId="0" applyNumberFormat="1" applyFont="1" applyFill="1" applyBorder="1" applyAlignment="1">
      <alignment wrapText="1"/>
    </xf>
    <xf numFmtId="4" fontId="44" fillId="33" borderId="10" xfId="0" applyNumberFormat="1" applyFont="1" applyFill="1" applyBorder="1" applyAlignment="1">
      <alignment horizontal="center" vertical="center" wrapText="1"/>
    </xf>
    <xf numFmtId="4" fontId="42" fillId="33" borderId="10" xfId="0" applyNumberFormat="1" applyFont="1" applyFill="1" applyBorder="1" applyAlignment="1">
      <alignment horizontal="center" vertical="center" wrapText="1"/>
    </xf>
    <xf numFmtId="0" fontId="43" fillId="33" borderId="0" xfId="0" applyFont="1" applyFill="1" applyBorder="1" applyAlignment="1">
      <alignment vertical="center" wrapText="1"/>
    </xf>
    <xf numFmtId="1" fontId="3" fillId="33" borderId="10" xfId="0" applyNumberFormat="1" applyFont="1" applyFill="1" applyBorder="1" applyAlignment="1">
      <alignment horizontal="center" vertical="center" wrapText="1"/>
    </xf>
    <xf numFmtId="1" fontId="44" fillId="33" borderId="10" xfId="0" applyNumberFormat="1" applyFont="1" applyFill="1" applyBorder="1" applyAlignment="1">
      <alignment horizontal="center" vertical="center" wrapText="1"/>
    </xf>
    <xf numFmtId="1" fontId="42" fillId="33" borderId="10" xfId="0" applyNumberFormat="1" applyFont="1" applyFill="1" applyBorder="1" applyAlignment="1">
      <alignment horizontal="center" vertical="center" wrapText="1"/>
    </xf>
    <xf numFmtId="0" fontId="43" fillId="33" borderId="0" xfId="0" applyFont="1" applyFill="1" applyBorder="1" applyAlignment="1">
      <alignment horizontal="center" vertical="center" wrapText="1"/>
    </xf>
    <xf numFmtId="0" fontId="43" fillId="33" borderId="0" xfId="0" applyFont="1" applyFill="1" applyBorder="1" applyAlignment="1">
      <alignment horizontal="center"/>
    </xf>
    <xf numFmtId="0" fontId="43" fillId="33" borderId="0" xfId="0" applyFont="1" applyFill="1" applyAlignment="1">
      <alignment horizontal="center"/>
    </xf>
    <xf numFmtId="0" fontId="42" fillId="33" borderId="0" xfId="0" applyFont="1" applyFill="1" applyBorder="1" applyAlignment="1">
      <alignment horizontal="center" vertical="center" wrapText="1"/>
    </xf>
    <xf numFmtId="4" fontId="43" fillId="33" borderId="0" xfId="0" applyNumberFormat="1" applyFont="1" applyFill="1" applyAlignment="1">
      <alignment/>
    </xf>
    <xf numFmtId="4" fontId="43" fillId="0" borderId="0" xfId="0" applyNumberFormat="1" applyFont="1" applyAlignment="1">
      <alignment/>
    </xf>
    <xf numFmtId="171" fontId="44" fillId="0" borderId="10" xfId="59" applyFont="1" applyBorder="1" applyAlignment="1">
      <alignment horizontal="center" vertical="center" wrapText="1"/>
    </xf>
    <xf numFmtId="3" fontId="3" fillId="0" borderId="11" xfId="0" applyNumberFormat="1" applyFont="1" applyBorder="1" applyAlignment="1">
      <alignment horizontal="center" vertical="center" wrapText="1"/>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4" fillId="33" borderId="11" xfId="0" applyFont="1" applyFill="1" applyBorder="1" applyAlignment="1">
      <alignment horizontal="left" vertical="center" wrapText="1"/>
    </xf>
    <xf numFmtId="0" fontId="44" fillId="33" borderId="12" xfId="0" applyFont="1" applyFill="1" applyBorder="1" applyAlignment="1">
      <alignment horizontal="left" vertical="center" wrapText="1"/>
    </xf>
    <xf numFmtId="0" fontId="44" fillId="33" borderId="13" xfId="0" applyFont="1" applyFill="1" applyBorder="1" applyAlignment="1">
      <alignment horizontal="left" vertical="center" wrapText="1"/>
    </xf>
    <xf numFmtId="2" fontId="42" fillId="0" borderId="0" xfId="0" applyNumberFormat="1" applyFont="1" applyAlignment="1">
      <alignment horizontal="left"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7" fillId="0" borderId="14" xfId="0" applyFont="1" applyBorder="1" applyAlignment="1">
      <alignment horizontal="center"/>
    </xf>
    <xf numFmtId="0" fontId="48" fillId="0" borderId="0" xfId="0" applyFont="1" applyAlignment="1">
      <alignment horizontal="center" vertical="top" wrapText="1"/>
    </xf>
    <xf numFmtId="0" fontId="46" fillId="0" borderId="10"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3" fillId="0" borderId="10" xfId="0" applyNumberFormat="1" applyFont="1" applyBorder="1" applyAlignment="1">
      <alignment horizontal="left" vertical="top" wrapText="1"/>
    </xf>
    <xf numFmtId="0" fontId="3" fillId="33" borderId="1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49" fillId="0" borderId="0" xfId="0" applyFont="1" applyAlignment="1">
      <alignment horizontal="center" vertical="center"/>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46" fillId="0" borderId="0" xfId="0" applyFont="1" applyAlignment="1">
      <alignment vertical="center" wrapText="1"/>
    </xf>
    <xf numFmtId="0" fontId="47" fillId="0" borderId="0" xfId="0" applyFont="1" applyAlignment="1">
      <alignment horizontal="left" vertical="top" wrapText="1"/>
    </xf>
    <xf numFmtId="0" fontId="46" fillId="0" borderId="0" xfId="0" applyFont="1" applyAlignment="1">
      <alignment horizontal="center" vertical="center" wrapText="1"/>
    </xf>
    <xf numFmtId="0" fontId="48" fillId="0" borderId="0" xfId="0" applyFont="1" applyBorder="1" applyAlignment="1">
      <alignment horizontal="center" vertical="top" wrapText="1"/>
    </xf>
    <xf numFmtId="0" fontId="42" fillId="0" borderId="0" xfId="0" applyFont="1" applyAlignment="1">
      <alignment vertical="center" wrapText="1"/>
    </xf>
    <xf numFmtId="0" fontId="42" fillId="0" borderId="0" xfId="0" applyFont="1" applyAlignment="1">
      <alignment horizontal="left" vertical="center" wrapText="1"/>
    </xf>
    <xf numFmtId="0" fontId="44" fillId="0" borderId="14" xfId="0" applyFont="1" applyBorder="1" applyAlignment="1">
      <alignment horizontal="center"/>
    </xf>
    <xf numFmtId="0" fontId="42" fillId="0" borderId="0" xfId="0" applyFont="1" applyBorder="1" applyAlignment="1">
      <alignment horizontal="center" vertical="top" wrapText="1"/>
    </xf>
    <xf numFmtId="0" fontId="45" fillId="0" borderId="0" xfId="0" applyFont="1" applyAlignment="1">
      <alignment horizontal="left" vertical="center" wrapText="1"/>
    </xf>
    <xf numFmtId="0" fontId="43" fillId="0" borderId="14" xfId="0" applyFont="1" applyBorder="1" applyAlignment="1">
      <alignment horizontal="center"/>
    </xf>
    <xf numFmtId="0" fontId="46" fillId="0" borderId="0" xfId="0" applyFont="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0" xfId="0" applyFont="1" applyBorder="1" applyAlignment="1">
      <alignment horizontal="left"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51"/>
  <sheetViews>
    <sheetView tabSelected="1" view="pageBreakPreview" zoomScale="60" zoomScalePageLayoutView="0" workbookViewId="0" topLeftCell="A60">
      <selection activeCell="A141" sqref="A141:M141"/>
    </sheetView>
  </sheetViews>
  <sheetFormatPr defaultColWidth="9.140625" defaultRowHeight="15"/>
  <cols>
    <col min="1" max="1" width="3.28125" style="31" customWidth="1"/>
    <col min="2" max="2" width="18.7109375" style="31" customWidth="1"/>
    <col min="3" max="3" width="9.28125" style="31" customWidth="1"/>
    <col min="4" max="4" width="17.57421875" style="31" customWidth="1"/>
    <col min="5" max="5" width="12.28125" style="31" customWidth="1"/>
    <col min="6" max="6" width="9.57421875" style="31" customWidth="1"/>
    <col min="7" max="7" width="12.00390625" style="31" customWidth="1"/>
    <col min="8" max="8" width="12.421875" style="31" customWidth="1"/>
    <col min="9" max="9" width="10.8515625" style="31" customWidth="1"/>
    <col min="10" max="10" width="12.00390625" style="31" customWidth="1"/>
    <col min="11" max="11" width="11.28125" style="31" customWidth="1"/>
    <col min="12" max="12" width="11.140625" style="31" customWidth="1"/>
    <col min="13" max="13" width="11.28125" style="31" customWidth="1"/>
    <col min="14" max="15" width="12.28125" style="31" bestFit="1" customWidth="1"/>
    <col min="16" max="16" width="12.140625" style="31" customWidth="1"/>
    <col min="17" max="16384" width="9.140625" style="31" customWidth="1"/>
  </cols>
  <sheetData>
    <row r="1" spans="1:13" ht="15.75" customHeight="1">
      <c r="A1" s="57"/>
      <c r="B1" s="57"/>
      <c r="C1" s="57"/>
      <c r="D1" s="57"/>
      <c r="E1" s="57"/>
      <c r="F1" s="57"/>
      <c r="G1" s="57"/>
      <c r="H1" s="57"/>
      <c r="I1" s="57"/>
      <c r="J1" s="132" t="s">
        <v>45</v>
      </c>
      <c r="K1" s="132"/>
      <c r="L1" s="132"/>
      <c r="M1" s="132"/>
    </row>
    <row r="2" spans="1:13" ht="15">
      <c r="A2" s="57"/>
      <c r="B2" s="57"/>
      <c r="C2" s="57"/>
      <c r="D2" s="57"/>
      <c r="E2" s="57"/>
      <c r="F2" s="57"/>
      <c r="G2" s="57"/>
      <c r="H2" s="57"/>
      <c r="I2" s="57"/>
      <c r="J2" s="132"/>
      <c r="K2" s="132"/>
      <c r="L2" s="132"/>
      <c r="M2" s="132"/>
    </row>
    <row r="3" spans="1:13" ht="15">
      <c r="A3" s="57"/>
      <c r="B3" s="57"/>
      <c r="C3" s="57"/>
      <c r="D3" s="57"/>
      <c r="E3" s="57"/>
      <c r="F3" s="57"/>
      <c r="G3" s="57"/>
      <c r="H3" s="57"/>
      <c r="I3" s="57"/>
      <c r="J3" s="132"/>
      <c r="K3" s="132"/>
      <c r="L3" s="132"/>
      <c r="M3" s="132"/>
    </row>
    <row r="4" spans="1:13" ht="15">
      <c r="A4" s="57"/>
      <c r="B4" s="57"/>
      <c r="C4" s="57"/>
      <c r="D4" s="57"/>
      <c r="E4" s="57"/>
      <c r="F4" s="57"/>
      <c r="G4" s="57"/>
      <c r="H4" s="57"/>
      <c r="I4" s="57"/>
      <c r="J4" s="132"/>
      <c r="K4" s="132"/>
      <c r="L4" s="132"/>
      <c r="M4" s="132"/>
    </row>
    <row r="5" spans="1:13" ht="14.25">
      <c r="A5" s="127" t="s">
        <v>16</v>
      </c>
      <c r="B5" s="127"/>
      <c r="C5" s="127"/>
      <c r="D5" s="127"/>
      <c r="E5" s="127"/>
      <c r="F5" s="127"/>
      <c r="G5" s="127"/>
      <c r="H5" s="127"/>
      <c r="I5" s="127"/>
      <c r="J5" s="127"/>
      <c r="K5" s="127"/>
      <c r="L5" s="127"/>
      <c r="M5" s="127"/>
    </row>
    <row r="6" spans="1:13" ht="14.25">
      <c r="A6" s="127" t="s">
        <v>164</v>
      </c>
      <c r="B6" s="127"/>
      <c r="C6" s="127"/>
      <c r="D6" s="127"/>
      <c r="E6" s="127"/>
      <c r="F6" s="127"/>
      <c r="G6" s="127"/>
      <c r="H6" s="127"/>
      <c r="I6" s="127"/>
      <c r="J6" s="127"/>
      <c r="K6" s="127"/>
      <c r="L6" s="127"/>
      <c r="M6" s="127"/>
    </row>
    <row r="7" spans="1:13" ht="15">
      <c r="A7" s="133" t="s">
        <v>0</v>
      </c>
      <c r="B7" s="50">
        <v>1200000</v>
      </c>
      <c r="C7" s="51"/>
      <c r="D7" s="57"/>
      <c r="E7" s="118" t="s">
        <v>46</v>
      </c>
      <c r="F7" s="118"/>
      <c r="G7" s="118"/>
      <c r="H7" s="118"/>
      <c r="I7" s="118"/>
      <c r="J7" s="118"/>
      <c r="K7" s="118"/>
      <c r="L7" s="118"/>
      <c r="M7" s="118"/>
    </row>
    <row r="8" spans="1:13" ht="15" customHeight="1">
      <c r="A8" s="133"/>
      <c r="B8" s="88" t="s">
        <v>25</v>
      </c>
      <c r="C8" s="51"/>
      <c r="D8" s="57"/>
      <c r="E8" s="119" t="s">
        <v>14</v>
      </c>
      <c r="F8" s="119"/>
      <c r="G8" s="119"/>
      <c r="H8" s="119"/>
      <c r="I8" s="119"/>
      <c r="J8" s="119"/>
      <c r="K8" s="119"/>
      <c r="L8" s="119"/>
      <c r="M8" s="119"/>
    </row>
    <row r="9" spans="1:13" ht="18" customHeight="1">
      <c r="A9" s="133" t="s">
        <v>1</v>
      </c>
      <c r="B9" s="52">
        <v>1210000</v>
      </c>
      <c r="C9" s="51"/>
      <c r="D9" s="57"/>
      <c r="E9" s="118" t="s">
        <v>46</v>
      </c>
      <c r="F9" s="118"/>
      <c r="G9" s="118"/>
      <c r="H9" s="118"/>
      <c r="I9" s="118"/>
      <c r="J9" s="118"/>
      <c r="K9" s="118"/>
      <c r="L9" s="118"/>
      <c r="M9" s="118"/>
    </row>
    <row r="10" spans="1:13" ht="15" customHeight="1">
      <c r="A10" s="133"/>
      <c r="B10" s="88" t="s">
        <v>25</v>
      </c>
      <c r="C10" s="51"/>
      <c r="D10" s="57"/>
      <c r="E10" s="134" t="s">
        <v>13</v>
      </c>
      <c r="F10" s="134"/>
      <c r="G10" s="134"/>
      <c r="H10" s="134"/>
      <c r="I10" s="134"/>
      <c r="J10" s="134"/>
      <c r="K10" s="134"/>
      <c r="L10" s="134"/>
      <c r="M10" s="134"/>
    </row>
    <row r="11" spans="1:13" ht="15">
      <c r="A11" s="133" t="s">
        <v>2</v>
      </c>
      <c r="B11" s="52">
        <v>1216090</v>
      </c>
      <c r="C11" s="52" t="s">
        <v>155</v>
      </c>
      <c r="D11" s="57"/>
      <c r="E11" s="118" t="s">
        <v>55</v>
      </c>
      <c r="F11" s="118"/>
      <c r="G11" s="118"/>
      <c r="H11" s="118"/>
      <c r="I11" s="118"/>
      <c r="J11" s="118"/>
      <c r="K11" s="118"/>
      <c r="L11" s="118"/>
      <c r="M11" s="118"/>
    </row>
    <row r="12" spans="1:13" ht="15" customHeight="1">
      <c r="A12" s="133"/>
      <c r="B12" s="89" t="s">
        <v>44</v>
      </c>
      <c r="C12" s="89" t="s">
        <v>3</v>
      </c>
      <c r="D12" s="57"/>
      <c r="E12" s="119" t="s">
        <v>15</v>
      </c>
      <c r="F12" s="119"/>
      <c r="G12" s="119"/>
      <c r="H12" s="119"/>
      <c r="I12" s="119"/>
      <c r="J12" s="119"/>
      <c r="K12" s="119"/>
      <c r="L12" s="119"/>
      <c r="M12" s="119"/>
    </row>
    <row r="13" spans="1:13" ht="19.5" customHeight="1">
      <c r="A13" s="131" t="s">
        <v>29</v>
      </c>
      <c r="B13" s="131"/>
      <c r="C13" s="131"/>
      <c r="D13" s="131"/>
      <c r="E13" s="131"/>
      <c r="F13" s="131"/>
      <c r="G13" s="131"/>
      <c r="H13" s="131"/>
      <c r="I13" s="131"/>
      <c r="J13" s="131"/>
      <c r="K13" s="131"/>
      <c r="L13" s="131"/>
      <c r="M13" s="131"/>
    </row>
    <row r="14" spans="1:13" ht="15">
      <c r="A14" s="53"/>
      <c r="B14" s="57"/>
      <c r="C14" s="57"/>
      <c r="D14" s="57"/>
      <c r="E14" s="57"/>
      <c r="F14" s="57"/>
      <c r="G14" s="57"/>
      <c r="H14" s="57"/>
      <c r="I14" s="57"/>
      <c r="J14" s="57"/>
      <c r="K14" s="57"/>
      <c r="L14" s="57"/>
      <c r="M14" s="57"/>
    </row>
    <row r="15" spans="1:13" ht="41.25" customHeight="1">
      <c r="A15" s="54" t="s">
        <v>24</v>
      </c>
      <c r="B15" s="120" t="s">
        <v>26</v>
      </c>
      <c r="C15" s="120"/>
      <c r="D15" s="120"/>
      <c r="E15" s="120"/>
      <c r="F15" s="120"/>
      <c r="G15" s="120"/>
      <c r="H15" s="120"/>
      <c r="I15" s="120"/>
      <c r="J15" s="120"/>
      <c r="K15" s="120"/>
      <c r="L15" s="120"/>
      <c r="M15" s="120"/>
    </row>
    <row r="16" spans="1:13" ht="17.25" customHeight="1">
      <c r="A16" s="54">
        <v>1</v>
      </c>
      <c r="B16" s="121" t="s">
        <v>56</v>
      </c>
      <c r="C16" s="122"/>
      <c r="D16" s="122"/>
      <c r="E16" s="122"/>
      <c r="F16" s="122"/>
      <c r="G16" s="122"/>
      <c r="H16" s="122"/>
      <c r="I16" s="122"/>
      <c r="J16" s="122"/>
      <c r="K16" s="122"/>
      <c r="L16" s="122"/>
      <c r="M16" s="123"/>
    </row>
    <row r="17" spans="1:13" ht="15">
      <c r="A17" s="53"/>
      <c r="B17" s="57"/>
      <c r="C17" s="57"/>
      <c r="D17" s="57"/>
      <c r="E17" s="57"/>
      <c r="F17" s="57"/>
      <c r="G17" s="57"/>
      <c r="H17" s="57"/>
      <c r="I17" s="57"/>
      <c r="J17" s="57"/>
      <c r="K17" s="57"/>
      <c r="L17" s="57"/>
      <c r="M17" s="57"/>
    </row>
    <row r="18" spans="1:13" ht="15">
      <c r="A18" s="55" t="s">
        <v>30</v>
      </c>
      <c r="B18" s="57"/>
      <c r="C18" s="57"/>
      <c r="D18" s="57"/>
      <c r="E18" s="57"/>
      <c r="F18" s="57"/>
      <c r="G18" s="57"/>
      <c r="H18" s="57"/>
      <c r="I18" s="57"/>
      <c r="J18" s="57"/>
      <c r="K18" s="57"/>
      <c r="L18" s="57"/>
      <c r="M18" s="57"/>
    </row>
    <row r="19" spans="1:13" ht="35.25" customHeight="1">
      <c r="A19" s="141" t="s">
        <v>57</v>
      </c>
      <c r="B19" s="141"/>
      <c r="C19" s="141"/>
      <c r="D19" s="141"/>
      <c r="E19" s="141"/>
      <c r="F19" s="141"/>
      <c r="G19" s="141"/>
      <c r="H19" s="141"/>
      <c r="I19" s="141"/>
      <c r="J19" s="57"/>
      <c r="K19" s="57"/>
      <c r="L19" s="57"/>
      <c r="M19" s="57"/>
    </row>
    <row r="20" spans="1:13" ht="11.25" customHeight="1">
      <c r="A20" s="56"/>
      <c r="B20" s="56"/>
      <c r="C20" s="56"/>
      <c r="D20" s="56"/>
      <c r="E20" s="56"/>
      <c r="F20" s="56"/>
      <c r="G20" s="56"/>
      <c r="H20" s="56"/>
      <c r="I20" s="56"/>
      <c r="J20" s="57"/>
      <c r="K20" s="57"/>
      <c r="L20" s="57"/>
      <c r="M20" s="57"/>
    </row>
    <row r="21" spans="1:13" ht="15">
      <c r="A21" s="55" t="s">
        <v>31</v>
      </c>
      <c r="B21" s="57"/>
      <c r="C21" s="57"/>
      <c r="D21" s="57"/>
      <c r="E21" s="57"/>
      <c r="F21" s="57"/>
      <c r="G21" s="57"/>
      <c r="H21" s="57"/>
      <c r="I21" s="57"/>
      <c r="J21" s="57"/>
      <c r="K21" s="57"/>
      <c r="L21" s="57"/>
      <c r="M21" s="57"/>
    </row>
    <row r="22" spans="1:13" ht="15">
      <c r="A22" s="53"/>
      <c r="B22" s="57"/>
      <c r="C22" s="57"/>
      <c r="D22" s="57"/>
      <c r="E22" s="57"/>
      <c r="F22" s="57"/>
      <c r="G22" s="57"/>
      <c r="H22" s="57"/>
      <c r="I22" s="57"/>
      <c r="J22" s="57"/>
      <c r="K22" s="57"/>
      <c r="L22" s="57"/>
      <c r="M22" s="57"/>
    </row>
    <row r="23" spans="1:15" ht="32.25" customHeight="1">
      <c r="A23" s="54" t="s">
        <v>24</v>
      </c>
      <c r="B23" s="120" t="s">
        <v>5</v>
      </c>
      <c r="C23" s="120"/>
      <c r="D23" s="120"/>
      <c r="E23" s="120"/>
      <c r="F23" s="120"/>
      <c r="G23" s="120"/>
      <c r="H23" s="120"/>
      <c r="I23" s="120"/>
      <c r="J23" s="120"/>
      <c r="K23" s="120"/>
      <c r="L23" s="120"/>
      <c r="M23" s="120"/>
      <c r="N23" s="36"/>
      <c r="O23" s="36"/>
    </row>
    <row r="24" spans="1:59" ht="18.75" customHeight="1">
      <c r="A24" s="1">
        <v>1</v>
      </c>
      <c r="B24" s="124" t="s">
        <v>58</v>
      </c>
      <c r="C24" s="124"/>
      <c r="D24" s="124"/>
      <c r="E24" s="124"/>
      <c r="F24" s="124"/>
      <c r="G24" s="124"/>
      <c r="H24" s="124"/>
      <c r="I24" s="124"/>
      <c r="J24" s="124"/>
      <c r="K24" s="124"/>
      <c r="L24" s="124"/>
      <c r="M24" s="124"/>
      <c r="N24" s="77"/>
      <c r="O24" s="77"/>
      <c r="P24" s="77"/>
      <c r="Q24" s="77"/>
      <c r="R24" s="77"/>
      <c r="S24" s="77"/>
      <c r="T24" s="77"/>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70"/>
    </row>
    <row r="25" spans="1:59" ht="18.75" customHeight="1">
      <c r="A25" s="49">
        <v>2</v>
      </c>
      <c r="B25" s="124" t="s">
        <v>59</v>
      </c>
      <c r="C25" s="124"/>
      <c r="D25" s="124"/>
      <c r="E25" s="124"/>
      <c r="F25" s="124"/>
      <c r="G25" s="124"/>
      <c r="H25" s="124"/>
      <c r="I25" s="124"/>
      <c r="J25" s="124"/>
      <c r="K25" s="124"/>
      <c r="L25" s="124"/>
      <c r="M25" s="124"/>
      <c r="N25" s="77"/>
      <c r="O25" s="77"/>
      <c r="P25" s="77"/>
      <c r="Q25" s="77"/>
      <c r="R25" s="77"/>
      <c r="S25" s="77"/>
      <c r="T25" s="77"/>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70"/>
    </row>
    <row r="26" spans="1:59" ht="16.5" customHeight="1">
      <c r="A26" s="1">
        <v>3</v>
      </c>
      <c r="B26" s="126" t="s">
        <v>60</v>
      </c>
      <c r="C26" s="126"/>
      <c r="D26" s="126"/>
      <c r="E26" s="126"/>
      <c r="F26" s="126"/>
      <c r="G26" s="126"/>
      <c r="H26" s="126"/>
      <c r="I26" s="126"/>
      <c r="J26" s="126"/>
      <c r="K26" s="126"/>
      <c r="L26" s="126"/>
      <c r="M26" s="126"/>
      <c r="N26" s="78"/>
      <c r="O26" s="78"/>
      <c r="P26" s="78"/>
      <c r="Q26" s="78"/>
      <c r="R26" s="78"/>
      <c r="S26" s="78"/>
      <c r="T26" s="78"/>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2"/>
    </row>
    <row r="27" spans="1:59" ht="16.5" customHeight="1">
      <c r="A27" s="33">
        <v>4</v>
      </c>
      <c r="B27" s="125" t="s">
        <v>61</v>
      </c>
      <c r="C27" s="125"/>
      <c r="D27" s="125"/>
      <c r="E27" s="125"/>
      <c r="F27" s="125"/>
      <c r="G27" s="125"/>
      <c r="H27" s="125"/>
      <c r="I27" s="125"/>
      <c r="J27" s="125"/>
      <c r="K27" s="125"/>
      <c r="L27" s="125"/>
      <c r="M27" s="125"/>
      <c r="N27" s="79"/>
      <c r="O27" s="79"/>
      <c r="P27" s="79"/>
      <c r="Q27" s="79"/>
      <c r="R27" s="79"/>
      <c r="S27" s="79"/>
      <c r="T27" s="79"/>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5"/>
    </row>
    <row r="28" spans="1:59" ht="16.5" customHeight="1">
      <c r="A28" s="33">
        <v>5</v>
      </c>
      <c r="B28" s="124" t="s">
        <v>62</v>
      </c>
      <c r="C28" s="124"/>
      <c r="D28" s="124"/>
      <c r="E28" s="124"/>
      <c r="F28" s="124"/>
      <c r="G28" s="124"/>
      <c r="H28" s="124"/>
      <c r="I28" s="124"/>
      <c r="J28" s="124"/>
      <c r="K28" s="124"/>
      <c r="L28" s="124"/>
      <c r="M28" s="124"/>
      <c r="N28" s="77"/>
      <c r="O28" s="77"/>
      <c r="P28" s="77"/>
      <c r="Q28" s="77"/>
      <c r="R28" s="77"/>
      <c r="S28" s="77"/>
      <c r="T28" s="77"/>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70"/>
    </row>
    <row r="29" spans="1:59" ht="18" customHeight="1">
      <c r="A29" s="1">
        <v>6</v>
      </c>
      <c r="B29" s="124" t="s">
        <v>63</v>
      </c>
      <c r="C29" s="124"/>
      <c r="D29" s="124"/>
      <c r="E29" s="124"/>
      <c r="F29" s="124"/>
      <c r="G29" s="124"/>
      <c r="H29" s="124"/>
      <c r="I29" s="124"/>
      <c r="J29" s="124"/>
      <c r="K29" s="124"/>
      <c r="L29" s="124"/>
      <c r="M29" s="124"/>
      <c r="N29" s="77"/>
      <c r="O29" s="77"/>
      <c r="P29" s="77"/>
      <c r="Q29" s="77"/>
      <c r="R29" s="77"/>
      <c r="S29" s="77"/>
      <c r="T29" s="77"/>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70"/>
    </row>
    <row r="30" spans="1:59" ht="16.5" customHeight="1">
      <c r="A30" s="1">
        <v>7</v>
      </c>
      <c r="B30" s="124" t="s">
        <v>64</v>
      </c>
      <c r="C30" s="124"/>
      <c r="D30" s="124"/>
      <c r="E30" s="124"/>
      <c r="F30" s="124"/>
      <c r="G30" s="124"/>
      <c r="H30" s="124"/>
      <c r="I30" s="124"/>
      <c r="J30" s="124"/>
      <c r="K30" s="124"/>
      <c r="L30" s="124"/>
      <c r="M30" s="124"/>
      <c r="N30" s="77"/>
      <c r="O30" s="77"/>
      <c r="P30" s="77"/>
      <c r="Q30" s="77"/>
      <c r="R30" s="77"/>
      <c r="S30" s="77"/>
      <c r="T30" s="77"/>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70"/>
    </row>
    <row r="31" spans="1:59" ht="29.25" customHeight="1">
      <c r="A31" s="1">
        <v>8</v>
      </c>
      <c r="B31" s="124" t="s">
        <v>161</v>
      </c>
      <c r="C31" s="124"/>
      <c r="D31" s="124"/>
      <c r="E31" s="124"/>
      <c r="F31" s="124"/>
      <c r="G31" s="124"/>
      <c r="H31" s="124"/>
      <c r="I31" s="124"/>
      <c r="J31" s="124"/>
      <c r="K31" s="124"/>
      <c r="L31" s="124"/>
      <c r="M31" s="124"/>
      <c r="N31" s="77"/>
      <c r="O31" s="77"/>
      <c r="P31" s="77"/>
      <c r="Q31" s="77"/>
      <c r="R31" s="77"/>
      <c r="S31" s="77"/>
      <c r="T31" s="77"/>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70"/>
    </row>
    <row r="32" spans="1:59" ht="15.75" customHeight="1">
      <c r="A32" s="73">
        <v>9</v>
      </c>
      <c r="B32" s="124" t="s">
        <v>65</v>
      </c>
      <c r="C32" s="124"/>
      <c r="D32" s="124"/>
      <c r="E32" s="124"/>
      <c r="F32" s="124"/>
      <c r="G32" s="124"/>
      <c r="H32" s="124"/>
      <c r="I32" s="124"/>
      <c r="J32" s="124"/>
      <c r="K32" s="124"/>
      <c r="L32" s="124"/>
      <c r="M32" s="124"/>
      <c r="N32" s="77"/>
      <c r="O32" s="77"/>
      <c r="P32" s="77"/>
      <c r="Q32" s="77"/>
      <c r="R32" s="77"/>
      <c r="S32" s="77"/>
      <c r="T32" s="77"/>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70"/>
    </row>
    <row r="33" spans="1:59" ht="15.75" customHeight="1">
      <c r="A33" s="74">
        <v>10</v>
      </c>
      <c r="B33" s="124" t="s">
        <v>66</v>
      </c>
      <c r="C33" s="124"/>
      <c r="D33" s="124"/>
      <c r="E33" s="124"/>
      <c r="F33" s="124"/>
      <c r="G33" s="124"/>
      <c r="H33" s="124"/>
      <c r="I33" s="124"/>
      <c r="J33" s="124"/>
      <c r="K33" s="124"/>
      <c r="L33" s="124"/>
      <c r="M33" s="124"/>
      <c r="N33" s="77"/>
      <c r="O33" s="77"/>
      <c r="P33" s="77"/>
      <c r="Q33" s="77"/>
      <c r="R33" s="77"/>
      <c r="S33" s="77"/>
      <c r="T33" s="77"/>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70"/>
    </row>
    <row r="34" spans="1:59" ht="15.75" customHeight="1">
      <c r="A34" s="74">
        <v>11</v>
      </c>
      <c r="B34" s="128" t="s">
        <v>67</v>
      </c>
      <c r="C34" s="129"/>
      <c r="D34" s="129"/>
      <c r="E34" s="129"/>
      <c r="F34" s="129"/>
      <c r="G34" s="129"/>
      <c r="H34" s="129"/>
      <c r="I34" s="129"/>
      <c r="J34" s="129"/>
      <c r="K34" s="129"/>
      <c r="L34" s="129"/>
      <c r="M34" s="130"/>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row>
    <row r="35" spans="1:59" ht="12.75" customHeight="1">
      <c r="A35" s="75"/>
      <c r="B35" s="76"/>
      <c r="C35" s="76"/>
      <c r="D35" s="76"/>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row>
    <row r="36" spans="1:59" ht="12.75">
      <c r="A36" s="34" t="s">
        <v>32</v>
      </c>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row>
    <row r="37" spans="1:59" ht="15" customHeight="1">
      <c r="A37" s="32"/>
      <c r="M37" s="30" t="s">
        <v>27</v>
      </c>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row>
    <row r="38" spans="1:59" ht="36" customHeight="1">
      <c r="A38" s="116" t="s">
        <v>24</v>
      </c>
      <c r="B38" s="116" t="s">
        <v>33</v>
      </c>
      <c r="C38" s="116"/>
      <c r="D38" s="116"/>
      <c r="E38" s="116" t="s">
        <v>17</v>
      </c>
      <c r="F38" s="116"/>
      <c r="G38" s="116"/>
      <c r="H38" s="116" t="s">
        <v>34</v>
      </c>
      <c r="I38" s="116"/>
      <c r="J38" s="116"/>
      <c r="K38" s="116" t="s">
        <v>18</v>
      </c>
      <c r="L38" s="116"/>
      <c r="M38" s="116"/>
      <c r="N38" s="36"/>
      <c r="O38" s="36"/>
      <c r="P38" s="36"/>
      <c r="Q38" s="36"/>
      <c r="R38" s="117"/>
      <c r="S38" s="117"/>
      <c r="T38" s="117"/>
      <c r="U38" s="117"/>
      <c r="V38" s="117"/>
      <c r="W38" s="117"/>
      <c r="X38" s="117"/>
      <c r="Y38" s="117"/>
      <c r="Z38" s="117"/>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row>
    <row r="39" spans="1:26" ht="37.5" customHeight="1">
      <c r="A39" s="116"/>
      <c r="B39" s="116"/>
      <c r="C39" s="116"/>
      <c r="D39" s="116"/>
      <c r="E39" s="1" t="s">
        <v>19</v>
      </c>
      <c r="F39" s="1" t="s">
        <v>20</v>
      </c>
      <c r="G39" s="1" t="s">
        <v>21</v>
      </c>
      <c r="H39" s="1" t="s">
        <v>19</v>
      </c>
      <c r="I39" s="1" t="s">
        <v>20</v>
      </c>
      <c r="J39" s="1" t="s">
        <v>21</v>
      </c>
      <c r="K39" s="1" t="s">
        <v>19</v>
      </c>
      <c r="L39" s="1" t="s">
        <v>20</v>
      </c>
      <c r="M39" s="1" t="s">
        <v>21</v>
      </c>
      <c r="R39" s="35"/>
      <c r="S39" s="35"/>
      <c r="T39" s="35"/>
      <c r="U39" s="35"/>
      <c r="V39" s="35"/>
      <c r="W39" s="35"/>
      <c r="X39" s="35"/>
      <c r="Y39" s="35"/>
      <c r="Z39" s="35"/>
    </row>
    <row r="40" spans="1:26" ht="12.75">
      <c r="A40" s="1">
        <v>1</v>
      </c>
      <c r="B40" s="116">
        <v>2</v>
      </c>
      <c r="C40" s="116"/>
      <c r="D40" s="116"/>
      <c r="E40" s="1">
        <v>3</v>
      </c>
      <c r="F40" s="1">
        <v>4</v>
      </c>
      <c r="G40" s="1">
        <v>5</v>
      </c>
      <c r="H40" s="1">
        <v>6</v>
      </c>
      <c r="I40" s="1">
        <v>7</v>
      </c>
      <c r="J40" s="1">
        <v>8</v>
      </c>
      <c r="K40" s="1">
        <v>9</v>
      </c>
      <c r="L40" s="1">
        <v>10</v>
      </c>
      <c r="M40" s="1">
        <v>11</v>
      </c>
      <c r="R40" s="35"/>
      <c r="S40" s="35"/>
      <c r="T40" s="35"/>
      <c r="U40" s="35"/>
      <c r="V40" s="35"/>
      <c r="W40" s="35"/>
      <c r="X40" s="35"/>
      <c r="Y40" s="35"/>
      <c r="Z40" s="35"/>
    </row>
    <row r="41" spans="1:26" ht="15.75" customHeight="1">
      <c r="A41" s="1"/>
      <c r="B41" s="116" t="s">
        <v>6</v>
      </c>
      <c r="C41" s="116"/>
      <c r="D41" s="116"/>
      <c r="E41" s="58">
        <f>E42+E43+E44+E45+E46+E47+E48+E49+E50+E51+E52</f>
        <v>22899560</v>
      </c>
      <c r="F41" s="58">
        <f aca="true" t="shared" si="0" ref="F41:M41">F42+F43+F44+F45+F46+F47+F48+F49+F50+F51+F52</f>
        <v>500000</v>
      </c>
      <c r="G41" s="58">
        <f t="shared" si="0"/>
        <v>23399560</v>
      </c>
      <c r="H41" s="58">
        <f t="shared" si="0"/>
        <v>22379115.25</v>
      </c>
      <c r="I41" s="58">
        <f t="shared" si="0"/>
        <v>724707.26</v>
      </c>
      <c r="J41" s="58">
        <f t="shared" si="0"/>
        <v>23103822.509999998</v>
      </c>
      <c r="K41" s="58">
        <f>H41-E41</f>
        <v>-520444.75</v>
      </c>
      <c r="L41" s="58">
        <f>I41-F41</f>
        <v>224707.26</v>
      </c>
      <c r="M41" s="58">
        <f t="shared" si="0"/>
        <v>-295737.49000000017</v>
      </c>
      <c r="R41" s="35"/>
      <c r="S41" s="35"/>
      <c r="T41" s="35"/>
      <c r="U41" s="35"/>
      <c r="V41" s="35"/>
      <c r="W41" s="35"/>
      <c r="X41" s="35"/>
      <c r="Y41" s="35"/>
      <c r="Z41" s="35"/>
    </row>
    <row r="42" spans="1:26" s="66" customFormat="1" ht="45.75" customHeight="1">
      <c r="A42" s="63">
        <v>1</v>
      </c>
      <c r="B42" s="109" t="s">
        <v>68</v>
      </c>
      <c r="C42" s="110"/>
      <c r="D42" s="111"/>
      <c r="E42" s="80">
        <v>0</v>
      </c>
      <c r="F42" s="80">
        <v>500000</v>
      </c>
      <c r="G42" s="80">
        <f aca="true" t="shared" si="1" ref="G42:G51">E42+F42</f>
        <v>500000</v>
      </c>
      <c r="H42" s="80">
        <v>0</v>
      </c>
      <c r="I42" s="80">
        <v>724707.26</v>
      </c>
      <c r="J42" s="80">
        <f>H42+I42</f>
        <v>724707.26</v>
      </c>
      <c r="K42" s="80">
        <f aca="true" t="shared" si="2" ref="K42:K52">H42-E42</f>
        <v>0</v>
      </c>
      <c r="L42" s="80">
        <f aca="true" t="shared" si="3" ref="L42:L52">I42-F42</f>
        <v>224707.26</v>
      </c>
      <c r="M42" s="80">
        <f>K42+L42</f>
        <v>224707.26</v>
      </c>
      <c r="N42" s="102"/>
      <c r="R42" s="101"/>
      <c r="S42" s="101"/>
      <c r="T42" s="101"/>
      <c r="U42" s="101"/>
      <c r="V42" s="101"/>
      <c r="W42" s="101"/>
      <c r="X42" s="101"/>
      <c r="Y42" s="101"/>
      <c r="Z42" s="101"/>
    </row>
    <row r="43" spans="1:26" ht="38.25" customHeight="1">
      <c r="A43" s="49">
        <v>2</v>
      </c>
      <c r="B43" s="106" t="s">
        <v>69</v>
      </c>
      <c r="C43" s="107"/>
      <c r="D43" s="108"/>
      <c r="E43" s="80">
        <v>460454</v>
      </c>
      <c r="F43" s="80">
        <v>0</v>
      </c>
      <c r="G43" s="80">
        <f t="shared" si="1"/>
        <v>460454</v>
      </c>
      <c r="H43" s="80">
        <v>436282.8</v>
      </c>
      <c r="I43" s="58">
        <v>0</v>
      </c>
      <c r="J43" s="58">
        <f>H43+I43</f>
        <v>436282.8</v>
      </c>
      <c r="K43" s="58">
        <f t="shared" si="2"/>
        <v>-24171.20000000001</v>
      </c>
      <c r="L43" s="58">
        <f t="shared" si="3"/>
        <v>0</v>
      </c>
      <c r="M43" s="80">
        <f aca="true" t="shared" si="4" ref="M43:M52">K43+L43</f>
        <v>-24171.20000000001</v>
      </c>
      <c r="R43" s="48"/>
      <c r="S43" s="48"/>
      <c r="T43" s="48"/>
      <c r="U43" s="48"/>
      <c r="V43" s="48"/>
      <c r="W43" s="48"/>
      <c r="X43" s="48"/>
      <c r="Y43" s="48"/>
      <c r="Z43" s="48"/>
    </row>
    <row r="44" spans="1:26" ht="21" customHeight="1">
      <c r="A44" s="49">
        <v>3</v>
      </c>
      <c r="B44" s="106" t="s">
        <v>70</v>
      </c>
      <c r="C44" s="107"/>
      <c r="D44" s="108"/>
      <c r="E44" s="80">
        <v>27200</v>
      </c>
      <c r="F44" s="80">
        <v>0</v>
      </c>
      <c r="G44" s="80">
        <f t="shared" si="1"/>
        <v>27200</v>
      </c>
      <c r="H44" s="80">
        <v>5045.41</v>
      </c>
      <c r="I44" s="58">
        <v>0</v>
      </c>
      <c r="J44" s="58">
        <f aca="true" t="shared" si="5" ref="J44:J52">H44+I44</f>
        <v>5045.41</v>
      </c>
      <c r="K44" s="58">
        <f t="shared" si="2"/>
        <v>-22154.59</v>
      </c>
      <c r="L44" s="58">
        <f t="shared" si="3"/>
        <v>0</v>
      </c>
      <c r="M44" s="80">
        <f t="shared" si="4"/>
        <v>-22154.59</v>
      </c>
      <c r="N44" s="103"/>
      <c r="O44" s="103"/>
      <c r="P44" s="103"/>
      <c r="R44" s="48"/>
      <c r="S44" s="48"/>
      <c r="T44" s="48"/>
      <c r="U44" s="48"/>
      <c r="V44" s="48"/>
      <c r="W44" s="48"/>
      <c r="X44" s="48"/>
      <c r="Y44" s="48"/>
      <c r="Z44" s="48"/>
    </row>
    <row r="45" spans="1:26" ht="42.75" customHeight="1">
      <c r="A45" s="49">
        <v>4</v>
      </c>
      <c r="B45" s="106" t="s">
        <v>71</v>
      </c>
      <c r="C45" s="107"/>
      <c r="D45" s="108"/>
      <c r="E45" s="80">
        <v>8546</v>
      </c>
      <c r="F45" s="80">
        <v>0</v>
      </c>
      <c r="G45" s="80">
        <f t="shared" si="1"/>
        <v>8546</v>
      </c>
      <c r="H45" s="80">
        <v>8546</v>
      </c>
      <c r="I45" s="58">
        <v>0</v>
      </c>
      <c r="J45" s="58">
        <f t="shared" si="5"/>
        <v>8546</v>
      </c>
      <c r="K45" s="58">
        <f t="shared" si="2"/>
        <v>0</v>
      </c>
      <c r="L45" s="58">
        <f t="shared" si="3"/>
        <v>0</v>
      </c>
      <c r="M45" s="80">
        <f t="shared" si="4"/>
        <v>0</v>
      </c>
      <c r="N45" s="103"/>
      <c r="R45" s="48"/>
      <c r="S45" s="48"/>
      <c r="T45" s="48"/>
      <c r="U45" s="48"/>
      <c r="V45" s="48"/>
      <c r="W45" s="48"/>
      <c r="X45" s="48"/>
      <c r="Y45" s="48"/>
      <c r="Z45" s="48"/>
    </row>
    <row r="46" spans="1:26" ht="44.25" customHeight="1">
      <c r="A46" s="49">
        <v>5</v>
      </c>
      <c r="B46" s="106" t="s">
        <v>72</v>
      </c>
      <c r="C46" s="107"/>
      <c r="D46" s="108"/>
      <c r="E46" s="80">
        <v>190000</v>
      </c>
      <c r="F46" s="80">
        <v>0</v>
      </c>
      <c r="G46" s="80">
        <f t="shared" si="1"/>
        <v>190000</v>
      </c>
      <c r="H46" s="80">
        <v>189906.66</v>
      </c>
      <c r="I46" s="58">
        <v>0</v>
      </c>
      <c r="J46" s="58">
        <f t="shared" si="5"/>
        <v>189906.66</v>
      </c>
      <c r="K46" s="58">
        <f t="shared" si="2"/>
        <v>-93.33999999999651</v>
      </c>
      <c r="L46" s="58">
        <f t="shared" si="3"/>
        <v>0</v>
      </c>
      <c r="M46" s="80">
        <f t="shared" si="4"/>
        <v>-93.33999999999651</v>
      </c>
      <c r="R46" s="48"/>
      <c r="S46" s="48"/>
      <c r="T46" s="48"/>
      <c r="U46" s="48"/>
      <c r="V46" s="48"/>
      <c r="W46" s="48"/>
      <c r="X46" s="48"/>
      <c r="Y46" s="48"/>
      <c r="Z46" s="48"/>
    </row>
    <row r="47" spans="1:26" ht="21" customHeight="1">
      <c r="A47" s="49">
        <v>6</v>
      </c>
      <c r="B47" s="106" t="s">
        <v>73</v>
      </c>
      <c r="C47" s="107"/>
      <c r="D47" s="108"/>
      <c r="E47" s="58">
        <v>195500</v>
      </c>
      <c r="F47" s="58">
        <v>0</v>
      </c>
      <c r="G47" s="58">
        <f t="shared" si="1"/>
        <v>195500</v>
      </c>
      <c r="H47" s="58">
        <v>195000</v>
      </c>
      <c r="I47" s="58">
        <v>0</v>
      </c>
      <c r="J47" s="58">
        <f t="shared" si="5"/>
        <v>195000</v>
      </c>
      <c r="K47" s="58">
        <f t="shared" si="2"/>
        <v>-500</v>
      </c>
      <c r="L47" s="58">
        <f t="shared" si="3"/>
        <v>0</v>
      </c>
      <c r="M47" s="80">
        <f t="shared" si="4"/>
        <v>-500</v>
      </c>
      <c r="N47" s="103"/>
      <c r="R47" s="48"/>
      <c r="S47" s="48"/>
      <c r="T47" s="48"/>
      <c r="U47" s="48"/>
      <c r="V47" s="48"/>
      <c r="W47" s="48"/>
      <c r="X47" s="48"/>
      <c r="Y47" s="48"/>
      <c r="Z47" s="48"/>
    </row>
    <row r="48" spans="1:26" ht="36.75" customHeight="1">
      <c r="A48" s="49">
        <v>7</v>
      </c>
      <c r="B48" s="106" t="s">
        <v>74</v>
      </c>
      <c r="C48" s="107"/>
      <c r="D48" s="108"/>
      <c r="E48" s="58">
        <v>2090100</v>
      </c>
      <c r="F48" s="58">
        <v>0</v>
      </c>
      <c r="G48" s="58">
        <f t="shared" si="1"/>
        <v>2090100</v>
      </c>
      <c r="H48" s="58">
        <v>1946497.46</v>
      </c>
      <c r="I48" s="58">
        <v>0</v>
      </c>
      <c r="J48" s="58">
        <f t="shared" si="5"/>
        <v>1946497.46</v>
      </c>
      <c r="K48" s="58">
        <f t="shared" si="2"/>
        <v>-143602.54000000004</v>
      </c>
      <c r="L48" s="58">
        <f t="shared" si="3"/>
        <v>0</v>
      </c>
      <c r="M48" s="80">
        <f t="shared" si="4"/>
        <v>-143602.54000000004</v>
      </c>
      <c r="R48" s="48"/>
      <c r="S48" s="48"/>
      <c r="T48" s="48"/>
      <c r="U48" s="48"/>
      <c r="V48" s="48"/>
      <c r="W48" s="48"/>
      <c r="X48" s="48"/>
      <c r="Y48" s="48"/>
      <c r="Z48" s="48"/>
    </row>
    <row r="49" spans="1:26" ht="98.25" customHeight="1">
      <c r="A49" s="49">
        <v>8</v>
      </c>
      <c r="B49" s="106" t="s">
        <v>165</v>
      </c>
      <c r="C49" s="107"/>
      <c r="D49" s="108"/>
      <c r="E49" s="58">
        <v>4000000</v>
      </c>
      <c r="F49" s="58">
        <v>0</v>
      </c>
      <c r="G49" s="58">
        <f t="shared" si="1"/>
        <v>4000000</v>
      </c>
      <c r="H49" s="58">
        <v>3865750</v>
      </c>
      <c r="I49" s="58">
        <v>0</v>
      </c>
      <c r="J49" s="58">
        <f t="shared" si="5"/>
        <v>3865750</v>
      </c>
      <c r="K49" s="58">
        <f t="shared" si="2"/>
        <v>-134250</v>
      </c>
      <c r="L49" s="58">
        <f t="shared" si="3"/>
        <v>0</v>
      </c>
      <c r="M49" s="80">
        <f t="shared" si="4"/>
        <v>-134250</v>
      </c>
      <c r="R49" s="48"/>
      <c r="S49" s="48"/>
      <c r="T49" s="48"/>
      <c r="U49" s="48"/>
      <c r="V49" s="48"/>
      <c r="W49" s="48"/>
      <c r="X49" s="48"/>
      <c r="Y49" s="48"/>
      <c r="Z49" s="48"/>
    </row>
    <row r="50" spans="1:26" ht="33.75" customHeight="1">
      <c r="A50" s="49">
        <v>9</v>
      </c>
      <c r="B50" s="106" t="s">
        <v>75</v>
      </c>
      <c r="C50" s="107"/>
      <c r="D50" s="108"/>
      <c r="E50" s="58">
        <v>8273594</v>
      </c>
      <c r="F50" s="58">
        <v>0</v>
      </c>
      <c r="G50" s="58">
        <f t="shared" si="1"/>
        <v>8273594</v>
      </c>
      <c r="H50" s="58">
        <v>8241911.28</v>
      </c>
      <c r="I50" s="58">
        <v>0</v>
      </c>
      <c r="J50" s="58">
        <f t="shared" si="5"/>
        <v>8241911.28</v>
      </c>
      <c r="K50" s="58">
        <f t="shared" si="2"/>
        <v>-31682.71999999974</v>
      </c>
      <c r="L50" s="58">
        <f t="shared" si="3"/>
        <v>0</v>
      </c>
      <c r="M50" s="80">
        <f t="shared" si="4"/>
        <v>-31682.71999999974</v>
      </c>
      <c r="R50" s="48"/>
      <c r="S50" s="48"/>
      <c r="T50" s="48"/>
      <c r="U50" s="48"/>
      <c r="V50" s="48"/>
      <c r="W50" s="48"/>
      <c r="X50" s="48"/>
      <c r="Y50" s="48"/>
      <c r="Z50" s="48"/>
    </row>
    <row r="51" spans="1:26" ht="39" customHeight="1">
      <c r="A51" s="49">
        <v>10</v>
      </c>
      <c r="B51" s="106" t="s">
        <v>76</v>
      </c>
      <c r="C51" s="107"/>
      <c r="D51" s="108"/>
      <c r="E51" s="58">
        <v>7605850</v>
      </c>
      <c r="F51" s="58">
        <v>0</v>
      </c>
      <c r="G51" s="58">
        <f t="shared" si="1"/>
        <v>7605850</v>
      </c>
      <c r="H51" s="58">
        <v>7441859.85</v>
      </c>
      <c r="I51" s="58">
        <v>0</v>
      </c>
      <c r="J51" s="58">
        <f t="shared" si="5"/>
        <v>7441859.85</v>
      </c>
      <c r="K51" s="58">
        <f t="shared" si="2"/>
        <v>-163990.15000000037</v>
      </c>
      <c r="L51" s="58">
        <f t="shared" si="3"/>
        <v>0</v>
      </c>
      <c r="M51" s="80">
        <f t="shared" si="4"/>
        <v>-163990.15000000037</v>
      </c>
      <c r="R51" s="48"/>
      <c r="S51" s="48"/>
      <c r="T51" s="48"/>
      <c r="U51" s="48"/>
      <c r="V51" s="48"/>
      <c r="W51" s="48"/>
      <c r="X51" s="48"/>
      <c r="Y51" s="48"/>
      <c r="Z51" s="48"/>
    </row>
    <row r="52" spans="1:26" ht="52.5" customHeight="1">
      <c r="A52" s="49">
        <v>11</v>
      </c>
      <c r="B52" s="106" t="s">
        <v>77</v>
      </c>
      <c r="C52" s="107"/>
      <c r="D52" s="108"/>
      <c r="E52" s="58">
        <v>48316</v>
      </c>
      <c r="F52" s="58">
        <v>0</v>
      </c>
      <c r="G52" s="58">
        <f>E52+F52</f>
        <v>48316</v>
      </c>
      <c r="H52" s="58">
        <v>48315.79</v>
      </c>
      <c r="I52" s="58">
        <v>0</v>
      </c>
      <c r="J52" s="58">
        <f t="shared" si="5"/>
        <v>48315.79</v>
      </c>
      <c r="K52" s="58">
        <f t="shared" si="2"/>
        <v>-0.20999999999912689</v>
      </c>
      <c r="L52" s="58">
        <f t="shared" si="3"/>
        <v>0</v>
      </c>
      <c r="M52" s="80">
        <f t="shared" si="4"/>
        <v>-0.20999999999912689</v>
      </c>
      <c r="R52" s="48"/>
      <c r="S52" s="48"/>
      <c r="T52" s="48"/>
      <c r="U52" s="48"/>
      <c r="V52" s="48"/>
      <c r="W52" s="48"/>
      <c r="X52" s="48"/>
      <c r="Y52" s="48"/>
      <c r="Z52" s="48"/>
    </row>
    <row r="53" spans="1:13" ht="32.25" customHeight="1">
      <c r="A53" s="142" t="s">
        <v>35</v>
      </c>
      <c r="B53" s="143"/>
      <c r="C53" s="143"/>
      <c r="D53" s="143"/>
      <c r="E53" s="143"/>
      <c r="F53" s="143"/>
      <c r="G53" s="143"/>
      <c r="H53" s="143"/>
      <c r="I53" s="143"/>
      <c r="J53" s="143"/>
      <c r="K53" s="143"/>
      <c r="L53" s="143"/>
      <c r="M53" s="143"/>
    </row>
    <row r="54" spans="1:13" ht="21" customHeight="1">
      <c r="A54" s="144" t="s">
        <v>159</v>
      </c>
      <c r="B54" s="144"/>
      <c r="C54" s="144"/>
      <c r="D54" s="144"/>
      <c r="E54" s="144"/>
      <c r="F54" s="144"/>
      <c r="G54" s="144"/>
      <c r="H54" s="144"/>
      <c r="I54" s="144"/>
      <c r="J54" s="144"/>
      <c r="K54" s="144"/>
      <c r="L54" s="144"/>
      <c r="M54" s="144"/>
    </row>
    <row r="55" ht="12.75">
      <c r="A55" s="32"/>
    </row>
    <row r="56" spans="1:13" ht="21" customHeight="1">
      <c r="A56" s="136" t="s">
        <v>36</v>
      </c>
      <c r="B56" s="136"/>
      <c r="C56" s="136"/>
      <c r="D56" s="136"/>
      <c r="E56" s="136"/>
      <c r="F56" s="136"/>
      <c r="G56" s="136"/>
      <c r="H56" s="136"/>
      <c r="I56" s="136"/>
      <c r="J56" s="136"/>
      <c r="K56" s="136"/>
      <c r="L56" s="136"/>
      <c r="M56" s="136"/>
    </row>
    <row r="57" spans="1:13" ht="12.75">
      <c r="A57" s="32"/>
      <c r="M57" s="30" t="s">
        <v>27</v>
      </c>
    </row>
    <row r="58" spans="1:13" ht="26.25" customHeight="1">
      <c r="A58" s="116" t="s">
        <v>4</v>
      </c>
      <c r="B58" s="116" t="s">
        <v>37</v>
      </c>
      <c r="C58" s="116"/>
      <c r="D58" s="116"/>
      <c r="E58" s="116" t="s">
        <v>17</v>
      </c>
      <c r="F58" s="116"/>
      <c r="G58" s="116"/>
      <c r="H58" s="116" t="s">
        <v>34</v>
      </c>
      <c r="I58" s="116"/>
      <c r="J58" s="116"/>
      <c r="K58" s="116" t="s">
        <v>18</v>
      </c>
      <c r="L58" s="116"/>
      <c r="M58" s="116"/>
    </row>
    <row r="59" spans="1:13" ht="29.25" customHeight="1">
      <c r="A59" s="116"/>
      <c r="B59" s="116"/>
      <c r="C59" s="116"/>
      <c r="D59" s="116"/>
      <c r="E59" s="1" t="s">
        <v>19</v>
      </c>
      <c r="F59" s="1" t="s">
        <v>20</v>
      </c>
      <c r="G59" s="1" t="s">
        <v>21</v>
      </c>
      <c r="H59" s="1" t="s">
        <v>19</v>
      </c>
      <c r="I59" s="1" t="s">
        <v>20</v>
      </c>
      <c r="J59" s="1" t="s">
        <v>21</v>
      </c>
      <c r="K59" s="1" t="s">
        <v>19</v>
      </c>
      <c r="L59" s="1" t="s">
        <v>20</v>
      </c>
      <c r="M59" s="1" t="s">
        <v>21</v>
      </c>
    </row>
    <row r="60" spans="1:13" ht="12.75">
      <c r="A60" s="1">
        <v>1</v>
      </c>
      <c r="B60" s="116">
        <v>2</v>
      </c>
      <c r="C60" s="116"/>
      <c r="D60" s="116"/>
      <c r="E60" s="1">
        <v>3</v>
      </c>
      <c r="F60" s="1">
        <v>4</v>
      </c>
      <c r="G60" s="1">
        <v>5</v>
      </c>
      <c r="H60" s="1">
        <v>6</v>
      </c>
      <c r="I60" s="1">
        <v>7</v>
      </c>
      <c r="J60" s="1">
        <v>8</v>
      </c>
      <c r="K60" s="1">
        <v>9</v>
      </c>
      <c r="L60" s="1">
        <v>10</v>
      </c>
      <c r="M60" s="1">
        <v>11</v>
      </c>
    </row>
    <row r="61" spans="1:13" ht="47.25" customHeight="1">
      <c r="A61" s="68">
        <v>1</v>
      </c>
      <c r="B61" s="113" t="s">
        <v>78</v>
      </c>
      <c r="C61" s="114"/>
      <c r="D61" s="115"/>
      <c r="E61" s="19">
        <v>469562</v>
      </c>
      <c r="F61" s="19">
        <v>500000</v>
      </c>
      <c r="G61" s="19">
        <f>E61+F61</f>
        <v>969562</v>
      </c>
      <c r="H61" s="19">
        <v>446813.86</v>
      </c>
      <c r="I61" s="19">
        <v>724707.26</v>
      </c>
      <c r="J61" s="19">
        <f>H61+I61</f>
        <v>1171521.12</v>
      </c>
      <c r="K61" s="19">
        <f>H61-E61</f>
        <v>-22748.140000000014</v>
      </c>
      <c r="L61" s="19">
        <f>I61-F61</f>
        <v>224707.26</v>
      </c>
      <c r="M61" s="19">
        <f>K61+L61</f>
        <v>201959.12</v>
      </c>
    </row>
    <row r="62" spans="1:13" ht="31.5" customHeight="1">
      <c r="A62" s="1">
        <v>2</v>
      </c>
      <c r="B62" s="113" t="s">
        <v>79</v>
      </c>
      <c r="C62" s="114"/>
      <c r="D62" s="115"/>
      <c r="E62" s="19">
        <v>22429998</v>
      </c>
      <c r="F62" s="19">
        <v>0</v>
      </c>
      <c r="G62" s="19">
        <f>E62+F62</f>
        <v>22429998</v>
      </c>
      <c r="H62" s="19">
        <v>21932301.39</v>
      </c>
      <c r="I62" s="19">
        <v>0</v>
      </c>
      <c r="J62" s="19">
        <f>H62+I62</f>
        <v>21932301.39</v>
      </c>
      <c r="K62" s="19">
        <f>H62-E62</f>
        <v>-497696.6099999994</v>
      </c>
      <c r="L62" s="19">
        <f>I62-F62</f>
        <v>0</v>
      </c>
      <c r="M62" s="19">
        <f>K62+L62</f>
        <v>-497696.6099999994</v>
      </c>
    </row>
    <row r="63" ht="12.75">
      <c r="A63" s="32"/>
    </row>
    <row r="64" ht="12.75">
      <c r="A64" s="34" t="s">
        <v>38</v>
      </c>
    </row>
    <row r="65" ht="12.75">
      <c r="A65" s="32"/>
    </row>
    <row r="66" spans="1:13" ht="47.25" customHeight="1">
      <c r="A66" s="116" t="s">
        <v>4</v>
      </c>
      <c r="B66" s="116" t="s">
        <v>22</v>
      </c>
      <c r="C66" s="116" t="s">
        <v>7</v>
      </c>
      <c r="D66" s="116" t="s">
        <v>8</v>
      </c>
      <c r="E66" s="116" t="s">
        <v>17</v>
      </c>
      <c r="F66" s="116"/>
      <c r="G66" s="116"/>
      <c r="H66" s="116" t="s">
        <v>39</v>
      </c>
      <c r="I66" s="116"/>
      <c r="J66" s="116"/>
      <c r="K66" s="116" t="s">
        <v>18</v>
      </c>
      <c r="L66" s="116"/>
      <c r="M66" s="116"/>
    </row>
    <row r="67" spans="1:13" ht="33.75" customHeight="1">
      <c r="A67" s="116"/>
      <c r="B67" s="116"/>
      <c r="C67" s="116"/>
      <c r="D67" s="116"/>
      <c r="E67" s="1" t="s">
        <v>19</v>
      </c>
      <c r="F67" s="1" t="s">
        <v>20</v>
      </c>
      <c r="G67" s="1" t="s">
        <v>21</v>
      </c>
      <c r="H67" s="1" t="s">
        <v>19</v>
      </c>
      <c r="I67" s="1" t="s">
        <v>20</v>
      </c>
      <c r="J67" s="1" t="s">
        <v>21</v>
      </c>
      <c r="K67" s="1" t="s">
        <v>19</v>
      </c>
      <c r="L67" s="1" t="s">
        <v>20</v>
      </c>
      <c r="M67" s="1" t="s">
        <v>21</v>
      </c>
    </row>
    <row r="68" spans="1:14" ht="12.75">
      <c r="A68" s="1">
        <v>1</v>
      </c>
      <c r="B68" s="1">
        <v>2</v>
      </c>
      <c r="C68" s="1">
        <v>3</v>
      </c>
      <c r="D68" s="1">
        <v>4</v>
      </c>
      <c r="E68" s="1">
        <v>5</v>
      </c>
      <c r="F68" s="1">
        <v>6</v>
      </c>
      <c r="G68" s="1">
        <v>7</v>
      </c>
      <c r="H68" s="1">
        <v>8</v>
      </c>
      <c r="I68" s="1">
        <v>9</v>
      </c>
      <c r="J68" s="1">
        <v>10</v>
      </c>
      <c r="K68" s="1">
        <v>11</v>
      </c>
      <c r="L68" s="1">
        <v>12</v>
      </c>
      <c r="M68" s="1">
        <v>13</v>
      </c>
      <c r="N68" s="31" t="s">
        <v>162</v>
      </c>
    </row>
    <row r="69" spans="1:13" ht="12.75">
      <c r="A69" s="1">
        <v>1</v>
      </c>
      <c r="B69" s="1" t="s">
        <v>9</v>
      </c>
      <c r="C69" s="1"/>
      <c r="D69" s="1"/>
      <c r="E69" s="1"/>
      <c r="F69" s="1"/>
      <c r="G69" s="1"/>
      <c r="H69" s="1"/>
      <c r="I69" s="1"/>
      <c r="J69" s="1"/>
      <c r="K69" s="1"/>
      <c r="L69" s="1"/>
      <c r="M69" s="1"/>
    </row>
    <row r="70" spans="1:24" ht="205.5" customHeight="1">
      <c r="A70" s="1"/>
      <c r="B70" s="2" t="s">
        <v>80</v>
      </c>
      <c r="C70" s="1" t="s">
        <v>47</v>
      </c>
      <c r="D70" s="33" t="s">
        <v>81</v>
      </c>
      <c r="E70" s="19">
        <v>0</v>
      </c>
      <c r="F70" s="19">
        <v>500000</v>
      </c>
      <c r="G70" s="19">
        <f>E70+F70</f>
        <v>500000</v>
      </c>
      <c r="H70" s="19">
        <v>0</v>
      </c>
      <c r="I70" s="19">
        <v>724707.26</v>
      </c>
      <c r="J70" s="19">
        <f>H70+I70</f>
        <v>724707.26</v>
      </c>
      <c r="K70" s="19">
        <v>0</v>
      </c>
      <c r="L70" s="19">
        <f>I70-F70</f>
        <v>224707.26</v>
      </c>
      <c r="M70" s="19">
        <f>L70</f>
        <v>224707.26</v>
      </c>
      <c r="N70" s="36"/>
      <c r="O70" s="36"/>
      <c r="P70" s="36"/>
      <c r="Q70" s="36"/>
      <c r="R70" s="36"/>
      <c r="S70" s="36"/>
      <c r="T70" s="36"/>
      <c r="U70" s="36"/>
      <c r="V70" s="36"/>
      <c r="W70" s="36"/>
      <c r="X70" s="36"/>
    </row>
    <row r="71" spans="1:24" s="66" customFormat="1" ht="117.75" customHeight="1">
      <c r="A71" s="63"/>
      <c r="B71" s="6" t="s">
        <v>82</v>
      </c>
      <c r="C71" s="7" t="s">
        <v>48</v>
      </c>
      <c r="D71" s="8" t="s">
        <v>83</v>
      </c>
      <c r="E71" s="96">
        <v>0</v>
      </c>
      <c r="F71" s="14">
        <v>230</v>
      </c>
      <c r="G71" s="86">
        <f aca="true" t="shared" si="6" ref="G71:G86">E71+F71</f>
        <v>230</v>
      </c>
      <c r="H71" s="14">
        <v>0</v>
      </c>
      <c r="I71" s="14">
        <v>230</v>
      </c>
      <c r="J71" s="14">
        <f>H71+I71</f>
        <v>230</v>
      </c>
      <c r="K71" s="93">
        <v>0</v>
      </c>
      <c r="L71" s="93">
        <f aca="true" t="shared" si="7" ref="L71:L89">I71-F71</f>
        <v>0</v>
      </c>
      <c r="M71" s="93">
        <f aca="true" t="shared" si="8" ref="M71:M88">L71</f>
        <v>0</v>
      </c>
      <c r="N71" s="94"/>
      <c r="O71" s="94"/>
      <c r="P71" s="94"/>
      <c r="Q71" s="94"/>
      <c r="R71" s="94"/>
      <c r="S71" s="94"/>
      <c r="T71" s="94"/>
      <c r="U71" s="65"/>
      <c r="V71" s="65"/>
      <c r="W71" s="65"/>
      <c r="X71" s="65"/>
    </row>
    <row r="72" spans="1:24" ht="189.75" customHeight="1">
      <c r="A72" s="1"/>
      <c r="B72" s="5" t="s">
        <v>84</v>
      </c>
      <c r="C72" s="3" t="s">
        <v>47</v>
      </c>
      <c r="D72" s="4" t="s">
        <v>85</v>
      </c>
      <c r="E72" s="59">
        <v>460454</v>
      </c>
      <c r="F72" s="13">
        <v>0</v>
      </c>
      <c r="G72" s="19">
        <f t="shared" si="6"/>
        <v>460454</v>
      </c>
      <c r="H72" s="13">
        <v>436282.8</v>
      </c>
      <c r="I72" s="13">
        <v>0</v>
      </c>
      <c r="J72" s="15">
        <f aca="true" t="shared" si="9" ref="J72:J90">H72+I72</f>
        <v>436282.8</v>
      </c>
      <c r="K72" s="19">
        <f>H72-E72</f>
        <v>-24171.20000000001</v>
      </c>
      <c r="L72" s="19">
        <f t="shared" si="7"/>
        <v>0</v>
      </c>
      <c r="M72" s="19">
        <f t="shared" si="8"/>
        <v>0</v>
      </c>
      <c r="N72" s="39"/>
      <c r="O72" s="39"/>
      <c r="P72" s="39"/>
      <c r="Q72" s="39"/>
      <c r="R72" s="39"/>
      <c r="S72" s="39"/>
      <c r="T72" s="39"/>
      <c r="U72" s="36"/>
      <c r="V72" s="36"/>
      <c r="W72" s="36"/>
      <c r="X72" s="36"/>
    </row>
    <row r="73" spans="1:24" ht="74.25" customHeight="1">
      <c r="A73" s="1"/>
      <c r="B73" s="5" t="s">
        <v>86</v>
      </c>
      <c r="C73" s="3" t="s">
        <v>48</v>
      </c>
      <c r="D73" s="4" t="s">
        <v>87</v>
      </c>
      <c r="E73" s="60">
        <v>2</v>
      </c>
      <c r="F73" s="12">
        <v>0</v>
      </c>
      <c r="G73" s="38">
        <f t="shared" si="6"/>
        <v>2</v>
      </c>
      <c r="H73" s="12">
        <v>2</v>
      </c>
      <c r="I73" s="14">
        <v>0</v>
      </c>
      <c r="J73" s="12">
        <f t="shared" si="9"/>
        <v>2</v>
      </c>
      <c r="K73" s="38">
        <f>H73-E73</f>
        <v>0</v>
      </c>
      <c r="L73" s="38">
        <f t="shared" si="7"/>
        <v>0</v>
      </c>
      <c r="M73" s="38">
        <f t="shared" si="8"/>
        <v>0</v>
      </c>
      <c r="N73" s="39"/>
      <c r="O73" s="39"/>
      <c r="P73" s="39"/>
      <c r="Q73" s="39"/>
      <c r="R73" s="39"/>
      <c r="S73" s="39"/>
      <c r="T73" s="39"/>
      <c r="U73" s="36"/>
      <c r="V73" s="36"/>
      <c r="W73" s="36"/>
      <c r="X73" s="36"/>
    </row>
    <row r="74" spans="1:24" ht="48" customHeight="1">
      <c r="A74" s="1"/>
      <c r="B74" s="5" t="s">
        <v>88</v>
      </c>
      <c r="C74" s="3" t="s">
        <v>48</v>
      </c>
      <c r="D74" s="4" t="s">
        <v>87</v>
      </c>
      <c r="E74" s="84">
        <v>2</v>
      </c>
      <c r="F74" s="12">
        <v>0</v>
      </c>
      <c r="G74" s="38">
        <f t="shared" si="6"/>
        <v>2</v>
      </c>
      <c r="H74" s="12">
        <v>2</v>
      </c>
      <c r="I74" s="12">
        <v>0</v>
      </c>
      <c r="J74" s="12">
        <f t="shared" si="9"/>
        <v>2</v>
      </c>
      <c r="K74" s="38">
        <v>0</v>
      </c>
      <c r="L74" s="38">
        <f t="shared" si="7"/>
        <v>0</v>
      </c>
      <c r="M74" s="38">
        <f t="shared" si="8"/>
        <v>0</v>
      </c>
      <c r="N74" s="39"/>
      <c r="O74" s="39"/>
      <c r="P74" s="39"/>
      <c r="Q74" s="39"/>
      <c r="R74" s="39"/>
      <c r="S74" s="39"/>
      <c r="T74" s="39"/>
      <c r="U74" s="36"/>
      <c r="V74" s="36"/>
      <c r="W74" s="36"/>
      <c r="X74" s="36"/>
    </row>
    <row r="75" spans="1:24" ht="183.75" customHeight="1">
      <c r="A75" s="1"/>
      <c r="B75" s="5" t="s">
        <v>89</v>
      </c>
      <c r="C75" s="3" t="s">
        <v>47</v>
      </c>
      <c r="D75" s="4" t="s">
        <v>90</v>
      </c>
      <c r="E75" s="59">
        <v>27200</v>
      </c>
      <c r="F75" s="13">
        <v>0</v>
      </c>
      <c r="G75" s="19">
        <f t="shared" si="6"/>
        <v>27200</v>
      </c>
      <c r="H75" s="13">
        <v>5045.41</v>
      </c>
      <c r="I75" s="13">
        <v>0</v>
      </c>
      <c r="J75" s="13">
        <f t="shared" si="9"/>
        <v>5045.41</v>
      </c>
      <c r="K75" s="19">
        <f>H75-E75</f>
        <v>-22154.59</v>
      </c>
      <c r="L75" s="19">
        <f t="shared" si="7"/>
        <v>0</v>
      </c>
      <c r="M75" s="19">
        <f t="shared" si="8"/>
        <v>0</v>
      </c>
      <c r="N75" s="39"/>
      <c r="O75" s="39"/>
      <c r="P75" s="39"/>
      <c r="Q75" s="39"/>
      <c r="R75" s="39"/>
      <c r="S75" s="39"/>
      <c r="T75" s="39"/>
      <c r="U75" s="36"/>
      <c r="V75" s="36"/>
      <c r="W75" s="36"/>
      <c r="X75" s="36"/>
    </row>
    <row r="76" spans="1:24" s="66" customFormat="1" ht="73.5" customHeight="1">
      <c r="A76" s="63"/>
      <c r="B76" s="6" t="s">
        <v>91</v>
      </c>
      <c r="C76" s="7" t="s">
        <v>48</v>
      </c>
      <c r="D76" s="8" t="s">
        <v>92</v>
      </c>
      <c r="E76" s="85">
        <v>5</v>
      </c>
      <c r="F76" s="14">
        <v>0</v>
      </c>
      <c r="G76" s="86">
        <f t="shared" si="6"/>
        <v>5</v>
      </c>
      <c r="H76" s="14">
        <v>5</v>
      </c>
      <c r="I76" s="14">
        <v>0</v>
      </c>
      <c r="J76" s="14">
        <f t="shared" si="9"/>
        <v>5</v>
      </c>
      <c r="K76" s="86">
        <v>0</v>
      </c>
      <c r="L76" s="86">
        <f t="shared" si="7"/>
        <v>0</v>
      </c>
      <c r="M76" s="86">
        <f t="shared" si="8"/>
        <v>0</v>
      </c>
      <c r="N76" s="94"/>
      <c r="O76" s="94"/>
      <c r="P76" s="94"/>
      <c r="Q76" s="94"/>
      <c r="R76" s="94"/>
      <c r="S76" s="94"/>
      <c r="T76" s="94"/>
      <c r="U76" s="65"/>
      <c r="V76" s="65"/>
      <c r="W76" s="65"/>
      <c r="X76" s="65"/>
    </row>
    <row r="77" spans="1:24" ht="198" customHeight="1">
      <c r="A77" s="1"/>
      <c r="B77" s="5" t="s">
        <v>93</v>
      </c>
      <c r="C77" s="3" t="s">
        <v>47</v>
      </c>
      <c r="D77" s="4" t="s">
        <v>90</v>
      </c>
      <c r="E77" s="59">
        <v>8546</v>
      </c>
      <c r="F77" s="13">
        <v>0</v>
      </c>
      <c r="G77" s="19">
        <f t="shared" si="6"/>
        <v>8546</v>
      </c>
      <c r="H77" s="13">
        <v>8546</v>
      </c>
      <c r="I77" s="13">
        <v>0</v>
      </c>
      <c r="J77" s="13">
        <f t="shared" si="9"/>
        <v>8546</v>
      </c>
      <c r="K77" s="19">
        <v>0</v>
      </c>
      <c r="L77" s="19">
        <f t="shared" si="7"/>
        <v>0</v>
      </c>
      <c r="M77" s="19">
        <f t="shared" si="8"/>
        <v>0</v>
      </c>
      <c r="N77" s="39"/>
      <c r="O77" s="39"/>
      <c r="P77" s="39"/>
      <c r="Q77" s="39"/>
      <c r="R77" s="39"/>
      <c r="S77" s="39"/>
      <c r="T77" s="39"/>
      <c r="U77" s="36"/>
      <c r="V77" s="36"/>
      <c r="W77" s="36"/>
      <c r="X77" s="36"/>
    </row>
    <row r="78" spans="1:24" s="100" customFormat="1" ht="64.5" customHeight="1">
      <c r="A78" s="63"/>
      <c r="B78" s="7" t="s">
        <v>94</v>
      </c>
      <c r="C78" s="7" t="s">
        <v>48</v>
      </c>
      <c r="D78" s="8" t="s">
        <v>95</v>
      </c>
      <c r="E78" s="92">
        <v>100</v>
      </c>
      <c r="F78" s="20">
        <v>0</v>
      </c>
      <c r="G78" s="93">
        <f t="shared" si="6"/>
        <v>100</v>
      </c>
      <c r="H78" s="20">
        <v>100</v>
      </c>
      <c r="I78" s="20">
        <v>0</v>
      </c>
      <c r="J78" s="20">
        <f t="shared" si="9"/>
        <v>100</v>
      </c>
      <c r="K78" s="93">
        <v>0</v>
      </c>
      <c r="L78" s="93">
        <f t="shared" si="7"/>
        <v>0</v>
      </c>
      <c r="M78" s="93">
        <f t="shared" si="8"/>
        <v>0</v>
      </c>
      <c r="N78" s="98"/>
      <c r="O78" s="98"/>
      <c r="P78" s="98"/>
      <c r="Q78" s="98"/>
      <c r="R78" s="98"/>
      <c r="S78" s="98"/>
      <c r="T78" s="98"/>
      <c r="U78" s="99"/>
      <c r="V78" s="99"/>
      <c r="W78" s="99"/>
      <c r="X78" s="99"/>
    </row>
    <row r="79" spans="1:24" ht="222.75" customHeight="1">
      <c r="A79" s="1"/>
      <c r="B79" s="5" t="s">
        <v>96</v>
      </c>
      <c r="C79" s="3" t="s">
        <v>47</v>
      </c>
      <c r="D79" s="4" t="s">
        <v>97</v>
      </c>
      <c r="E79" s="59">
        <v>190000</v>
      </c>
      <c r="F79" s="13">
        <v>0</v>
      </c>
      <c r="G79" s="19">
        <f t="shared" si="6"/>
        <v>190000</v>
      </c>
      <c r="H79" s="13">
        <v>189906.66</v>
      </c>
      <c r="I79" s="13">
        <v>0</v>
      </c>
      <c r="J79" s="13">
        <f t="shared" si="9"/>
        <v>189906.66</v>
      </c>
      <c r="K79" s="19">
        <v>0</v>
      </c>
      <c r="L79" s="19">
        <f t="shared" si="7"/>
        <v>0</v>
      </c>
      <c r="M79" s="19">
        <f t="shared" si="8"/>
        <v>0</v>
      </c>
      <c r="N79" s="39"/>
      <c r="O79" s="39"/>
      <c r="P79" s="39"/>
      <c r="Q79" s="39"/>
      <c r="R79" s="39"/>
      <c r="S79" s="39"/>
      <c r="T79" s="39"/>
      <c r="U79" s="36"/>
      <c r="V79" s="36"/>
      <c r="W79" s="36"/>
      <c r="X79" s="36"/>
    </row>
    <row r="80" spans="1:24" s="66" customFormat="1" ht="93" customHeight="1">
      <c r="A80" s="63"/>
      <c r="B80" s="6" t="s">
        <v>98</v>
      </c>
      <c r="C80" s="7" t="s">
        <v>99</v>
      </c>
      <c r="D80" s="8" t="s">
        <v>100</v>
      </c>
      <c r="E80" s="92">
        <v>37698.41</v>
      </c>
      <c r="F80" s="20">
        <v>0</v>
      </c>
      <c r="G80" s="93">
        <f t="shared" si="6"/>
        <v>37698.41</v>
      </c>
      <c r="H80" s="20">
        <v>37698.41</v>
      </c>
      <c r="I80" s="20">
        <v>0</v>
      </c>
      <c r="J80" s="20">
        <f t="shared" si="9"/>
        <v>37698.41</v>
      </c>
      <c r="K80" s="93">
        <v>0</v>
      </c>
      <c r="L80" s="93">
        <f t="shared" si="7"/>
        <v>0</v>
      </c>
      <c r="M80" s="93">
        <f t="shared" si="8"/>
        <v>0</v>
      </c>
      <c r="N80" s="94"/>
      <c r="O80" s="94"/>
      <c r="P80" s="94"/>
      <c r="Q80" s="94"/>
      <c r="R80" s="94"/>
      <c r="S80" s="94"/>
      <c r="T80" s="94"/>
      <c r="U80" s="65"/>
      <c r="V80" s="65"/>
      <c r="W80" s="65"/>
      <c r="X80" s="65"/>
    </row>
    <row r="81" spans="1:24" ht="199.5" customHeight="1">
      <c r="A81" s="1"/>
      <c r="B81" s="6" t="s">
        <v>101</v>
      </c>
      <c r="C81" s="7" t="s">
        <v>47</v>
      </c>
      <c r="D81" s="8" t="s">
        <v>102</v>
      </c>
      <c r="E81" s="20">
        <v>195500</v>
      </c>
      <c r="F81" s="61">
        <v>0</v>
      </c>
      <c r="G81" s="62">
        <f t="shared" si="6"/>
        <v>195500</v>
      </c>
      <c r="H81" s="20">
        <v>195000</v>
      </c>
      <c r="I81" s="20">
        <v>0</v>
      </c>
      <c r="J81" s="13">
        <f t="shared" si="9"/>
        <v>195000</v>
      </c>
      <c r="K81" s="19">
        <v>0</v>
      </c>
      <c r="L81" s="19">
        <f t="shared" si="7"/>
        <v>0</v>
      </c>
      <c r="M81" s="19">
        <f t="shared" si="8"/>
        <v>0</v>
      </c>
      <c r="N81" s="16"/>
      <c r="O81" s="16"/>
      <c r="P81" s="16"/>
      <c r="Q81" s="16"/>
      <c r="R81" s="16"/>
      <c r="S81" s="16"/>
      <c r="T81" s="16"/>
      <c r="U81" s="36"/>
      <c r="V81" s="36"/>
      <c r="W81" s="36"/>
      <c r="X81" s="36"/>
    </row>
    <row r="82" spans="1:24" s="66" customFormat="1" ht="59.25" customHeight="1">
      <c r="A82" s="63"/>
      <c r="B82" s="6" t="s">
        <v>103</v>
      </c>
      <c r="C82" s="7" t="s">
        <v>48</v>
      </c>
      <c r="D82" s="8" t="s">
        <v>104</v>
      </c>
      <c r="E82" s="95">
        <v>3</v>
      </c>
      <c r="F82" s="95">
        <v>0</v>
      </c>
      <c r="G82" s="97">
        <f t="shared" si="6"/>
        <v>3</v>
      </c>
      <c r="H82" s="95">
        <v>3</v>
      </c>
      <c r="I82" s="95">
        <v>0</v>
      </c>
      <c r="J82" s="95">
        <f t="shared" si="9"/>
        <v>3</v>
      </c>
      <c r="K82" s="97">
        <v>0</v>
      </c>
      <c r="L82" s="97">
        <f t="shared" si="7"/>
        <v>0</v>
      </c>
      <c r="M82" s="97">
        <f t="shared" si="8"/>
        <v>0</v>
      </c>
      <c r="N82" s="16"/>
      <c r="O82" s="16"/>
      <c r="P82" s="16"/>
      <c r="Q82" s="16"/>
      <c r="R82" s="16"/>
      <c r="S82" s="16"/>
      <c r="T82" s="16"/>
      <c r="U82" s="65"/>
      <c r="V82" s="65"/>
      <c r="W82" s="65"/>
      <c r="X82" s="65"/>
    </row>
    <row r="83" spans="1:24" ht="121.5" customHeight="1">
      <c r="A83" s="1"/>
      <c r="B83" s="6" t="s">
        <v>105</v>
      </c>
      <c r="C83" s="7" t="s">
        <v>47</v>
      </c>
      <c r="D83" s="8" t="s">
        <v>106</v>
      </c>
      <c r="E83" s="20">
        <v>2090100</v>
      </c>
      <c r="F83" s="20">
        <v>0</v>
      </c>
      <c r="G83" s="19">
        <f t="shared" si="6"/>
        <v>2090100</v>
      </c>
      <c r="H83" s="20">
        <v>1946497.46</v>
      </c>
      <c r="I83" s="20">
        <v>0</v>
      </c>
      <c r="J83" s="13">
        <f t="shared" si="9"/>
        <v>1946497.46</v>
      </c>
      <c r="K83" s="19">
        <v>0</v>
      </c>
      <c r="L83" s="19">
        <f t="shared" si="7"/>
        <v>0</v>
      </c>
      <c r="M83" s="19">
        <f t="shared" si="8"/>
        <v>0</v>
      </c>
      <c r="N83" s="16"/>
      <c r="O83" s="16"/>
      <c r="P83" s="16"/>
      <c r="Q83" s="16"/>
      <c r="R83" s="16"/>
      <c r="S83" s="16"/>
      <c r="T83" s="16"/>
      <c r="U83" s="36"/>
      <c r="V83" s="36"/>
      <c r="W83" s="36"/>
      <c r="X83" s="36"/>
    </row>
    <row r="84" spans="1:24" s="66" customFormat="1" ht="184.5" customHeight="1">
      <c r="A84" s="63"/>
      <c r="B84" s="6" t="s">
        <v>107</v>
      </c>
      <c r="C84" s="7" t="s">
        <v>48</v>
      </c>
      <c r="D84" s="7" t="s">
        <v>108</v>
      </c>
      <c r="E84" s="14">
        <v>2</v>
      </c>
      <c r="F84" s="14">
        <v>0</v>
      </c>
      <c r="G84" s="14">
        <f t="shared" si="6"/>
        <v>2</v>
      </c>
      <c r="H84" s="14">
        <v>2</v>
      </c>
      <c r="I84" s="85">
        <v>0</v>
      </c>
      <c r="J84" s="14">
        <f t="shared" si="9"/>
        <v>2</v>
      </c>
      <c r="K84" s="86">
        <v>0</v>
      </c>
      <c r="L84" s="86">
        <f t="shared" si="7"/>
        <v>0</v>
      </c>
      <c r="M84" s="86">
        <f t="shared" si="8"/>
        <v>0</v>
      </c>
      <c r="N84" s="64"/>
      <c r="O84" s="64"/>
      <c r="P84" s="64"/>
      <c r="Q84" s="64"/>
      <c r="R84" s="16"/>
      <c r="S84" s="16"/>
      <c r="T84" s="16"/>
      <c r="U84" s="65"/>
      <c r="V84" s="65"/>
      <c r="W84" s="65"/>
      <c r="X84" s="65"/>
    </row>
    <row r="85" spans="1:24" ht="138" customHeight="1">
      <c r="A85" s="1"/>
      <c r="B85" s="6" t="s">
        <v>166</v>
      </c>
      <c r="C85" s="3" t="s">
        <v>47</v>
      </c>
      <c r="D85" s="3" t="s">
        <v>109</v>
      </c>
      <c r="E85" s="82">
        <v>4000000</v>
      </c>
      <c r="F85" s="82">
        <v>0</v>
      </c>
      <c r="G85" s="82">
        <f t="shared" si="6"/>
        <v>4000000</v>
      </c>
      <c r="H85" s="82">
        <v>3865750</v>
      </c>
      <c r="I85" s="83">
        <v>0</v>
      </c>
      <c r="J85" s="82">
        <f t="shared" si="9"/>
        <v>3865750</v>
      </c>
      <c r="K85" s="19">
        <f>H85-E85</f>
        <v>-134250</v>
      </c>
      <c r="L85" s="19">
        <f t="shared" si="7"/>
        <v>0</v>
      </c>
      <c r="M85" s="19">
        <f>K85+L85</f>
        <v>-134250</v>
      </c>
      <c r="N85" s="40"/>
      <c r="O85" s="40"/>
      <c r="P85" s="40"/>
      <c r="Q85" s="40"/>
      <c r="R85" s="16"/>
      <c r="S85" s="16"/>
      <c r="T85" s="16"/>
      <c r="U85" s="36"/>
      <c r="V85" s="36"/>
      <c r="W85" s="36"/>
      <c r="X85" s="36"/>
    </row>
    <row r="86" spans="1:24" s="66" customFormat="1" ht="75" customHeight="1">
      <c r="A86" s="63"/>
      <c r="B86" s="6" t="s">
        <v>110</v>
      </c>
      <c r="C86" s="7" t="s">
        <v>48</v>
      </c>
      <c r="D86" s="7" t="s">
        <v>111</v>
      </c>
      <c r="E86" s="95">
        <v>1800</v>
      </c>
      <c r="F86" s="95">
        <v>0</v>
      </c>
      <c r="G86" s="95">
        <f t="shared" si="6"/>
        <v>1800</v>
      </c>
      <c r="H86" s="95">
        <v>1800</v>
      </c>
      <c r="I86" s="96">
        <v>0</v>
      </c>
      <c r="J86" s="95">
        <f t="shared" si="9"/>
        <v>1800</v>
      </c>
      <c r="K86" s="97">
        <v>0</v>
      </c>
      <c r="L86" s="97">
        <f t="shared" si="7"/>
        <v>0</v>
      </c>
      <c r="M86" s="97">
        <f t="shared" si="8"/>
        <v>0</v>
      </c>
      <c r="N86" s="64"/>
      <c r="O86" s="64"/>
      <c r="P86" s="64"/>
      <c r="Q86" s="64"/>
      <c r="R86" s="16"/>
      <c r="S86" s="16"/>
      <c r="T86" s="16"/>
      <c r="U86" s="65"/>
      <c r="V86" s="65"/>
      <c r="W86" s="65"/>
      <c r="X86" s="65"/>
    </row>
    <row r="87" spans="1:13" ht="108" customHeight="1">
      <c r="A87" s="1"/>
      <c r="B87" s="2" t="s">
        <v>112</v>
      </c>
      <c r="C87" s="1" t="s">
        <v>47</v>
      </c>
      <c r="D87" s="3" t="s">
        <v>113</v>
      </c>
      <c r="E87" s="19">
        <v>8273594</v>
      </c>
      <c r="F87" s="19">
        <v>0</v>
      </c>
      <c r="G87" s="19">
        <f aca="true" t="shared" si="10" ref="G87:G92">E87+F87</f>
        <v>8273594</v>
      </c>
      <c r="H87" s="19">
        <v>8241911.28</v>
      </c>
      <c r="I87" s="22">
        <v>0</v>
      </c>
      <c r="J87" s="13">
        <f t="shared" si="9"/>
        <v>8241911.28</v>
      </c>
      <c r="K87" s="19">
        <f>H87-E87</f>
        <v>-31682.71999999974</v>
      </c>
      <c r="L87" s="19">
        <f t="shared" si="7"/>
        <v>0</v>
      </c>
      <c r="M87" s="19">
        <f>K87+L87</f>
        <v>-31682.71999999974</v>
      </c>
    </row>
    <row r="88" spans="1:13" s="66" customFormat="1" ht="99" customHeight="1">
      <c r="A88" s="63"/>
      <c r="B88" s="87" t="s">
        <v>114</v>
      </c>
      <c r="C88" s="63" t="s">
        <v>116</v>
      </c>
      <c r="D88" s="63" t="s">
        <v>115</v>
      </c>
      <c r="E88" s="86">
        <v>2400</v>
      </c>
      <c r="F88" s="86">
        <v>0</v>
      </c>
      <c r="G88" s="86">
        <f t="shared" si="10"/>
        <v>2400</v>
      </c>
      <c r="H88" s="86">
        <v>2400</v>
      </c>
      <c r="I88" s="86">
        <v>0</v>
      </c>
      <c r="J88" s="14">
        <f t="shared" si="9"/>
        <v>2400</v>
      </c>
      <c r="K88" s="86">
        <v>0</v>
      </c>
      <c r="L88" s="86">
        <f t="shared" si="7"/>
        <v>0</v>
      </c>
      <c r="M88" s="86">
        <f t="shared" si="8"/>
        <v>0</v>
      </c>
    </row>
    <row r="89" spans="1:13" ht="200.25" customHeight="1">
      <c r="A89" s="1"/>
      <c r="B89" s="2" t="s">
        <v>117</v>
      </c>
      <c r="C89" s="1" t="s">
        <v>47</v>
      </c>
      <c r="D89" s="1" t="s">
        <v>108</v>
      </c>
      <c r="E89" s="81">
        <v>7605850</v>
      </c>
      <c r="F89" s="81">
        <v>0</v>
      </c>
      <c r="G89" s="81">
        <f t="shared" si="10"/>
        <v>7605850</v>
      </c>
      <c r="H89" s="81">
        <v>7441859.85</v>
      </c>
      <c r="I89" s="81">
        <v>0</v>
      </c>
      <c r="J89" s="13">
        <f t="shared" si="9"/>
        <v>7441859.85</v>
      </c>
      <c r="K89" s="19">
        <f>H89-E89</f>
        <v>-163990.15000000037</v>
      </c>
      <c r="L89" s="19">
        <f t="shared" si="7"/>
        <v>0</v>
      </c>
      <c r="M89" s="19">
        <f>K89+L89</f>
        <v>-163990.15000000037</v>
      </c>
    </row>
    <row r="90" spans="1:13" ht="186" customHeight="1">
      <c r="A90" s="33"/>
      <c r="B90" s="2" t="s">
        <v>118</v>
      </c>
      <c r="C90" s="33" t="s">
        <v>48</v>
      </c>
      <c r="D90" s="33" t="s">
        <v>108</v>
      </c>
      <c r="E90" s="38">
        <v>1</v>
      </c>
      <c r="F90" s="38">
        <v>0</v>
      </c>
      <c r="G90" s="38">
        <f t="shared" si="10"/>
        <v>1</v>
      </c>
      <c r="H90" s="38">
        <v>1</v>
      </c>
      <c r="I90" s="38">
        <v>0</v>
      </c>
      <c r="J90" s="12">
        <f t="shared" si="9"/>
        <v>1</v>
      </c>
      <c r="K90" s="38">
        <v>0</v>
      </c>
      <c r="L90" s="38">
        <v>0</v>
      </c>
      <c r="M90" s="38">
        <v>0</v>
      </c>
    </row>
    <row r="91" spans="1:13" ht="133.5" customHeight="1">
      <c r="A91" s="33"/>
      <c r="B91" s="2" t="s">
        <v>119</v>
      </c>
      <c r="C91" s="33" t="s">
        <v>47</v>
      </c>
      <c r="D91" s="33" t="s">
        <v>120</v>
      </c>
      <c r="E91" s="19">
        <v>48316</v>
      </c>
      <c r="F91" s="19">
        <v>0</v>
      </c>
      <c r="G91" s="19">
        <f>E91+F91</f>
        <v>48316</v>
      </c>
      <c r="H91" s="19">
        <v>48315.79</v>
      </c>
      <c r="I91" s="19">
        <v>0</v>
      </c>
      <c r="J91" s="13">
        <f>H91+I91</f>
        <v>48315.79</v>
      </c>
      <c r="K91" s="19">
        <f>H91-E91</f>
        <v>-0.20999999999912689</v>
      </c>
      <c r="L91" s="19">
        <v>0</v>
      </c>
      <c r="M91" s="19">
        <f>K91+L91</f>
        <v>-0.20999999999912689</v>
      </c>
    </row>
    <row r="92" spans="1:13" s="66" customFormat="1" ht="123" customHeight="1">
      <c r="A92" s="63"/>
      <c r="B92" s="87" t="s">
        <v>121</v>
      </c>
      <c r="C92" s="63" t="s">
        <v>48</v>
      </c>
      <c r="D92" s="63" t="s">
        <v>122</v>
      </c>
      <c r="E92" s="86">
        <v>1</v>
      </c>
      <c r="F92" s="86">
        <v>0</v>
      </c>
      <c r="G92" s="86">
        <f t="shared" si="10"/>
        <v>1</v>
      </c>
      <c r="H92" s="86">
        <v>1</v>
      </c>
      <c r="I92" s="86">
        <v>0</v>
      </c>
      <c r="J92" s="14">
        <f>H92+I92</f>
        <v>1</v>
      </c>
      <c r="K92" s="86">
        <v>0</v>
      </c>
      <c r="L92" s="86">
        <v>0</v>
      </c>
      <c r="M92" s="86">
        <v>0</v>
      </c>
    </row>
    <row r="93" spans="1:13" ht="12.75">
      <c r="A93" s="116" t="s">
        <v>40</v>
      </c>
      <c r="B93" s="116"/>
      <c r="C93" s="116"/>
      <c r="D93" s="116"/>
      <c r="E93" s="116"/>
      <c r="F93" s="116"/>
      <c r="G93" s="116"/>
      <c r="H93" s="116"/>
      <c r="I93" s="116"/>
      <c r="J93" s="116"/>
      <c r="K93" s="116"/>
      <c r="L93" s="116"/>
      <c r="M93" s="116"/>
    </row>
    <row r="94" spans="1:13" ht="12.75">
      <c r="A94" s="145" t="s">
        <v>159</v>
      </c>
      <c r="B94" s="146"/>
      <c r="C94" s="146"/>
      <c r="D94" s="146"/>
      <c r="E94" s="146"/>
      <c r="F94" s="146"/>
      <c r="G94" s="146"/>
      <c r="H94" s="146"/>
      <c r="I94" s="146"/>
      <c r="J94" s="146"/>
      <c r="K94" s="146"/>
      <c r="L94" s="146"/>
      <c r="M94" s="147"/>
    </row>
    <row r="95" spans="1:13" ht="12.75">
      <c r="A95" s="1">
        <v>2</v>
      </c>
      <c r="B95" s="1" t="s">
        <v>10</v>
      </c>
      <c r="C95" s="1"/>
      <c r="D95" s="1"/>
      <c r="E95" s="1"/>
      <c r="F95" s="1"/>
      <c r="G95" s="1"/>
      <c r="H95" s="1"/>
      <c r="I95" s="1"/>
      <c r="J95" s="1"/>
      <c r="K95" s="1"/>
      <c r="L95" s="1"/>
      <c r="M95" s="1"/>
    </row>
    <row r="96" spans="1:20" ht="224.25" customHeight="1">
      <c r="A96" s="1"/>
      <c r="B96" s="17" t="s">
        <v>123</v>
      </c>
      <c r="C96" s="33" t="s">
        <v>48</v>
      </c>
      <c r="D96" s="3" t="s">
        <v>124</v>
      </c>
      <c r="E96" s="67">
        <v>0</v>
      </c>
      <c r="F96" s="12">
        <v>230</v>
      </c>
      <c r="G96" s="12">
        <f>E96+F96</f>
        <v>230</v>
      </c>
      <c r="H96" s="12">
        <v>0</v>
      </c>
      <c r="I96" s="14">
        <v>165</v>
      </c>
      <c r="J96" s="12">
        <f>H96+I96</f>
        <v>165</v>
      </c>
      <c r="K96" s="12">
        <f>H96-E96</f>
        <v>0</v>
      </c>
      <c r="L96" s="12">
        <f>I96-F96</f>
        <v>-65</v>
      </c>
      <c r="M96" s="12">
        <f>K96+L96</f>
        <v>-65</v>
      </c>
      <c r="N96" s="42"/>
      <c r="O96" s="42"/>
      <c r="P96" s="42"/>
      <c r="Q96" s="42"/>
      <c r="R96" s="42"/>
      <c r="S96" s="42"/>
      <c r="T96" s="43"/>
    </row>
    <row r="97" spans="1:20" ht="67.5" customHeight="1">
      <c r="A97" s="1"/>
      <c r="B97" s="17" t="s">
        <v>125</v>
      </c>
      <c r="C97" s="33" t="s">
        <v>48</v>
      </c>
      <c r="D97" s="3" t="s">
        <v>87</v>
      </c>
      <c r="E97" s="67">
        <v>2</v>
      </c>
      <c r="F97" s="12">
        <v>0</v>
      </c>
      <c r="G97" s="12">
        <f aca="true" t="shared" si="11" ref="G97:G107">E97+F97</f>
        <v>2</v>
      </c>
      <c r="H97" s="12">
        <v>2</v>
      </c>
      <c r="I97" s="12">
        <v>0</v>
      </c>
      <c r="J97" s="12">
        <f aca="true" t="shared" si="12" ref="J97:J107">H97+I97</f>
        <v>2</v>
      </c>
      <c r="K97" s="12">
        <f aca="true" t="shared" si="13" ref="K97:K107">H97-E97</f>
        <v>0</v>
      </c>
      <c r="L97" s="12">
        <f aca="true" t="shared" si="14" ref="L97:L107">I97-F97</f>
        <v>0</v>
      </c>
      <c r="M97" s="12">
        <f aca="true" t="shared" si="15" ref="M97:M107">K97+L97</f>
        <v>0</v>
      </c>
      <c r="N97" s="42"/>
      <c r="O97" s="42"/>
      <c r="P97" s="42"/>
      <c r="Q97" s="42"/>
      <c r="R97" s="42"/>
      <c r="S97" s="42"/>
      <c r="T97" s="43"/>
    </row>
    <row r="98" spans="1:20" ht="53.25" customHeight="1">
      <c r="A98" s="1"/>
      <c r="B98" s="17" t="s">
        <v>126</v>
      </c>
      <c r="C98" s="33" t="s">
        <v>48</v>
      </c>
      <c r="D98" s="3" t="s">
        <v>87</v>
      </c>
      <c r="E98" s="67">
        <v>2</v>
      </c>
      <c r="F98" s="12">
        <v>0</v>
      </c>
      <c r="G98" s="12">
        <f t="shared" si="11"/>
        <v>2</v>
      </c>
      <c r="H98" s="12">
        <v>2</v>
      </c>
      <c r="I98" s="12">
        <v>0</v>
      </c>
      <c r="J98" s="12">
        <f t="shared" si="12"/>
        <v>2</v>
      </c>
      <c r="K98" s="12">
        <f t="shared" si="13"/>
        <v>0</v>
      </c>
      <c r="L98" s="12">
        <f t="shared" si="14"/>
        <v>0</v>
      </c>
      <c r="M98" s="12">
        <f t="shared" si="15"/>
        <v>0</v>
      </c>
      <c r="N98" s="42"/>
      <c r="O98" s="42"/>
      <c r="P98" s="42"/>
      <c r="Q98" s="42"/>
      <c r="R98" s="42"/>
      <c r="S98" s="42"/>
      <c r="T98" s="43"/>
    </row>
    <row r="99" spans="1:20" ht="80.25" customHeight="1">
      <c r="A99" s="1"/>
      <c r="B99" s="17" t="s">
        <v>160</v>
      </c>
      <c r="C99" s="33" t="s">
        <v>48</v>
      </c>
      <c r="D99" s="3" t="s">
        <v>92</v>
      </c>
      <c r="E99" s="67">
        <v>5</v>
      </c>
      <c r="F99" s="12">
        <v>0</v>
      </c>
      <c r="G99" s="12">
        <f t="shared" si="11"/>
        <v>5</v>
      </c>
      <c r="H99" s="14">
        <v>2</v>
      </c>
      <c r="I99" s="12">
        <v>0</v>
      </c>
      <c r="J99" s="12">
        <f t="shared" si="12"/>
        <v>2</v>
      </c>
      <c r="K99" s="12">
        <f t="shared" si="13"/>
        <v>-3</v>
      </c>
      <c r="L99" s="12">
        <f t="shared" si="14"/>
        <v>0</v>
      </c>
      <c r="M99" s="12">
        <f t="shared" si="15"/>
        <v>-3</v>
      </c>
      <c r="N99" s="42"/>
      <c r="O99" s="42"/>
      <c r="P99" s="42"/>
      <c r="Q99" s="42"/>
      <c r="R99" s="42"/>
      <c r="S99" s="42"/>
      <c r="T99" s="43"/>
    </row>
    <row r="100" spans="1:20" ht="60" customHeight="1">
      <c r="A100" s="1"/>
      <c r="B100" s="17" t="s">
        <v>127</v>
      </c>
      <c r="C100" s="33" t="s">
        <v>48</v>
      </c>
      <c r="D100" s="3" t="s">
        <v>95</v>
      </c>
      <c r="E100" s="67">
        <v>100</v>
      </c>
      <c r="F100" s="12">
        <v>0</v>
      </c>
      <c r="G100" s="12">
        <f t="shared" si="11"/>
        <v>100</v>
      </c>
      <c r="H100" s="14">
        <v>58</v>
      </c>
      <c r="I100" s="12">
        <v>0</v>
      </c>
      <c r="J100" s="12">
        <f t="shared" si="12"/>
        <v>58</v>
      </c>
      <c r="K100" s="12">
        <f t="shared" si="13"/>
        <v>-42</v>
      </c>
      <c r="L100" s="12">
        <f t="shared" si="14"/>
        <v>0</v>
      </c>
      <c r="M100" s="12">
        <f t="shared" si="15"/>
        <v>-42</v>
      </c>
      <c r="N100" s="42"/>
      <c r="O100" s="42"/>
      <c r="P100" s="42"/>
      <c r="Q100" s="42"/>
      <c r="R100" s="42"/>
      <c r="S100" s="42"/>
      <c r="T100" s="43"/>
    </row>
    <row r="101" spans="1:20" ht="75" customHeight="1">
      <c r="A101" s="1"/>
      <c r="B101" s="17" t="s">
        <v>128</v>
      </c>
      <c r="C101" s="33" t="s">
        <v>99</v>
      </c>
      <c r="D101" s="3" t="s">
        <v>100</v>
      </c>
      <c r="E101" s="104">
        <v>37698.41</v>
      </c>
      <c r="F101" s="13">
        <v>0</v>
      </c>
      <c r="G101" s="13">
        <f t="shared" si="11"/>
        <v>37698.41</v>
      </c>
      <c r="H101" s="20">
        <v>31666.65</v>
      </c>
      <c r="I101" s="13">
        <v>0</v>
      </c>
      <c r="J101" s="13">
        <f t="shared" si="12"/>
        <v>31666.65</v>
      </c>
      <c r="K101" s="13">
        <f t="shared" si="13"/>
        <v>-6031.760000000002</v>
      </c>
      <c r="L101" s="13">
        <f t="shared" si="14"/>
        <v>0</v>
      </c>
      <c r="M101" s="13">
        <f t="shared" si="15"/>
        <v>-6031.760000000002</v>
      </c>
      <c r="N101" s="42"/>
      <c r="O101" s="42"/>
      <c r="P101" s="42"/>
      <c r="Q101" s="42"/>
      <c r="R101" s="42"/>
      <c r="S101" s="42"/>
      <c r="T101" s="43"/>
    </row>
    <row r="102" spans="1:20" ht="70.5" customHeight="1">
      <c r="A102" s="1"/>
      <c r="B102" s="17" t="s">
        <v>129</v>
      </c>
      <c r="C102" s="33" t="s">
        <v>48</v>
      </c>
      <c r="D102" s="3" t="s">
        <v>104</v>
      </c>
      <c r="E102" s="67">
        <v>3</v>
      </c>
      <c r="F102" s="12">
        <v>0</v>
      </c>
      <c r="G102" s="12">
        <f t="shared" si="11"/>
        <v>3</v>
      </c>
      <c r="H102" s="14">
        <v>3</v>
      </c>
      <c r="I102" s="12">
        <v>0</v>
      </c>
      <c r="J102" s="12">
        <f t="shared" si="12"/>
        <v>3</v>
      </c>
      <c r="K102" s="12">
        <f t="shared" si="13"/>
        <v>0</v>
      </c>
      <c r="L102" s="12">
        <f t="shared" si="14"/>
        <v>0</v>
      </c>
      <c r="M102" s="12">
        <f t="shared" si="15"/>
        <v>0</v>
      </c>
      <c r="N102" s="42"/>
      <c r="O102" s="42"/>
      <c r="P102" s="42"/>
      <c r="Q102" s="42"/>
      <c r="R102" s="42"/>
      <c r="S102" s="42"/>
      <c r="T102" s="43"/>
    </row>
    <row r="103" spans="1:20" ht="185.25" customHeight="1">
      <c r="A103" s="1"/>
      <c r="B103" s="17" t="s">
        <v>130</v>
      </c>
      <c r="C103" s="33" t="s">
        <v>48</v>
      </c>
      <c r="D103" s="3" t="s">
        <v>108</v>
      </c>
      <c r="E103" s="67">
        <v>2</v>
      </c>
      <c r="F103" s="12">
        <v>0</v>
      </c>
      <c r="G103" s="12">
        <f t="shared" si="11"/>
        <v>2</v>
      </c>
      <c r="H103" s="14">
        <v>2</v>
      </c>
      <c r="I103" s="12">
        <v>0</v>
      </c>
      <c r="J103" s="12">
        <f t="shared" si="12"/>
        <v>2</v>
      </c>
      <c r="K103" s="12">
        <f t="shared" si="13"/>
        <v>0</v>
      </c>
      <c r="L103" s="12">
        <f t="shared" si="14"/>
        <v>0</v>
      </c>
      <c r="M103" s="12">
        <f t="shared" si="15"/>
        <v>0</v>
      </c>
      <c r="N103" s="42"/>
      <c r="O103" s="42"/>
      <c r="P103" s="42"/>
      <c r="Q103" s="42"/>
      <c r="R103" s="42"/>
      <c r="S103" s="42"/>
      <c r="T103" s="43"/>
    </row>
    <row r="104" spans="1:20" ht="64.5" customHeight="1">
      <c r="A104" s="1"/>
      <c r="B104" s="17" t="s">
        <v>131</v>
      </c>
      <c r="C104" s="33" t="s">
        <v>48</v>
      </c>
      <c r="D104" s="3" t="s">
        <v>111</v>
      </c>
      <c r="E104" s="60">
        <v>1800</v>
      </c>
      <c r="F104" s="21">
        <v>0</v>
      </c>
      <c r="G104" s="21">
        <f t="shared" si="11"/>
        <v>1800</v>
      </c>
      <c r="H104" s="95">
        <v>1750</v>
      </c>
      <c r="I104" s="21">
        <v>0</v>
      </c>
      <c r="J104" s="21">
        <f t="shared" si="12"/>
        <v>1750</v>
      </c>
      <c r="K104" s="21">
        <f t="shared" si="13"/>
        <v>-50</v>
      </c>
      <c r="L104" s="21">
        <f t="shared" si="14"/>
        <v>0</v>
      </c>
      <c r="M104" s="21">
        <f t="shared" si="15"/>
        <v>-50</v>
      </c>
      <c r="N104" s="42"/>
      <c r="O104" s="42"/>
      <c r="P104" s="42"/>
      <c r="Q104" s="42"/>
      <c r="R104" s="42"/>
      <c r="S104" s="42"/>
      <c r="T104" s="43"/>
    </row>
    <row r="105" spans="1:20" ht="86.25" customHeight="1">
      <c r="A105" s="1"/>
      <c r="B105" s="23" t="s">
        <v>114</v>
      </c>
      <c r="C105" s="33" t="s">
        <v>116</v>
      </c>
      <c r="D105" s="7" t="s">
        <v>115</v>
      </c>
      <c r="E105" s="67">
        <v>2400</v>
      </c>
      <c r="F105" s="14">
        <v>0</v>
      </c>
      <c r="G105" s="12">
        <f t="shared" si="11"/>
        <v>2400</v>
      </c>
      <c r="H105" s="14">
        <v>1602</v>
      </c>
      <c r="I105" s="14">
        <v>0</v>
      </c>
      <c r="J105" s="12">
        <f t="shared" si="12"/>
        <v>1602</v>
      </c>
      <c r="K105" s="12">
        <f t="shared" si="13"/>
        <v>-798</v>
      </c>
      <c r="L105" s="12">
        <f t="shared" si="14"/>
        <v>0</v>
      </c>
      <c r="M105" s="12">
        <f t="shared" si="15"/>
        <v>-798</v>
      </c>
      <c r="N105" s="44"/>
      <c r="O105" s="44"/>
      <c r="P105" s="44"/>
      <c r="Q105" s="44"/>
      <c r="R105" s="44"/>
      <c r="S105" s="44"/>
      <c r="T105" s="45"/>
    </row>
    <row r="106" spans="1:20" ht="188.25" customHeight="1">
      <c r="A106" s="1"/>
      <c r="B106" s="23" t="s">
        <v>132</v>
      </c>
      <c r="C106" s="33" t="s">
        <v>48</v>
      </c>
      <c r="D106" s="7" t="s">
        <v>108</v>
      </c>
      <c r="E106" s="41">
        <v>1</v>
      </c>
      <c r="F106" s="14">
        <v>0</v>
      </c>
      <c r="G106" s="12">
        <f t="shared" si="11"/>
        <v>1</v>
      </c>
      <c r="H106" s="14">
        <v>1</v>
      </c>
      <c r="I106" s="14">
        <v>0</v>
      </c>
      <c r="J106" s="12">
        <f t="shared" si="12"/>
        <v>1</v>
      </c>
      <c r="K106" s="12">
        <f t="shared" si="13"/>
        <v>0</v>
      </c>
      <c r="L106" s="12">
        <f t="shared" si="14"/>
        <v>0</v>
      </c>
      <c r="M106" s="12">
        <f t="shared" si="15"/>
        <v>0</v>
      </c>
      <c r="N106" s="24"/>
      <c r="O106" s="24"/>
      <c r="P106" s="24"/>
      <c r="Q106" s="24"/>
      <c r="R106" s="24"/>
      <c r="S106" s="24"/>
      <c r="T106" s="25"/>
    </row>
    <row r="107" spans="1:20" ht="127.5" customHeight="1">
      <c r="A107" s="1"/>
      <c r="B107" s="23" t="s">
        <v>133</v>
      </c>
      <c r="C107" s="33" t="s">
        <v>48</v>
      </c>
      <c r="D107" s="7" t="s">
        <v>122</v>
      </c>
      <c r="E107" s="41">
        <v>1</v>
      </c>
      <c r="F107" s="14">
        <v>0</v>
      </c>
      <c r="G107" s="12">
        <f t="shared" si="11"/>
        <v>1</v>
      </c>
      <c r="H107" s="14">
        <v>1</v>
      </c>
      <c r="I107" s="14">
        <v>0</v>
      </c>
      <c r="J107" s="12">
        <f t="shared" si="12"/>
        <v>1</v>
      </c>
      <c r="K107" s="12">
        <f t="shared" si="13"/>
        <v>0</v>
      </c>
      <c r="L107" s="12">
        <f t="shared" si="14"/>
        <v>0</v>
      </c>
      <c r="M107" s="12">
        <f t="shared" si="15"/>
        <v>0</v>
      </c>
      <c r="N107" s="24"/>
      <c r="O107" s="24"/>
      <c r="P107" s="24"/>
      <c r="Q107" s="24"/>
      <c r="R107" s="24"/>
      <c r="S107" s="24"/>
      <c r="T107" s="25"/>
    </row>
    <row r="108" spans="1:13" ht="12.75">
      <c r="A108" s="116" t="s">
        <v>40</v>
      </c>
      <c r="B108" s="116"/>
      <c r="C108" s="116"/>
      <c r="D108" s="116"/>
      <c r="E108" s="116"/>
      <c r="F108" s="116"/>
      <c r="G108" s="116"/>
      <c r="H108" s="116"/>
      <c r="I108" s="116"/>
      <c r="J108" s="116"/>
      <c r="K108" s="116"/>
      <c r="L108" s="116"/>
      <c r="M108" s="116"/>
    </row>
    <row r="109" spans="1:13" ht="54.75" customHeight="1">
      <c r="A109" s="148" t="s">
        <v>163</v>
      </c>
      <c r="B109" s="149"/>
      <c r="C109" s="149"/>
      <c r="D109" s="149"/>
      <c r="E109" s="149"/>
      <c r="F109" s="149"/>
      <c r="G109" s="149"/>
      <c r="H109" s="149"/>
      <c r="I109" s="149"/>
      <c r="J109" s="149"/>
      <c r="K109" s="149"/>
      <c r="L109" s="149"/>
      <c r="M109" s="150"/>
    </row>
    <row r="110" spans="1:13" ht="19.5" customHeight="1">
      <c r="A110" s="1">
        <v>3</v>
      </c>
      <c r="B110" s="1" t="s">
        <v>11</v>
      </c>
      <c r="C110" s="1"/>
      <c r="D110" s="1"/>
      <c r="E110" s="1"/>
      <c r="F110" s="1"/>
      <c r="G110" s="1"/>
      <c r="H110" s="1"/>
      <c r="I110" s="1"/>
      <c r="J110" s="1"/>
      <c r="K110" s="1"/>
      <c r="L110" s="1"/>
      <c r="M110" s="1"/>
    </row>
    <row r="111" spans="1:20" ht="76.5" customHeight="1">
      <c r="A111" s="1"/>
      <c r="B111" s="90" t="s">
        <v>134</v>
      </c>
      <c r="C111" s="4" t="s">
        <v>47</v>
      </c>
      <c r="D111" s="4" t="s">
        <v>49</v>
      </c>
      <c r="E111" s="11">
        <v>0</v>
      </c>
      <c r="F111" s="13">
        <v>2173.91</v>
      </c>
      <c r="G111" s="13">
        <f>E111+F111</f>
        <v>2173.91</v>
      </c>
      <c r="H111" s="13">
        <v>0</v>
      </c>
      <c r="I111" s="13">
        <f>I70/I71</f>
        <v>3150.9011304347828</v>
      </c>
      <c r="J111" s="13">
        <f>H111+I111</f>
        <v>3150.9011304347828</v>
      </c>
      <c r="K111" s="19">
        <f>H111-E111</f>
        <v>0</v>
      </c>
      <c r="L111" s="19">
        <f>I111-F111</f>
        <v>976.9911304347829</v>
      </c>
      <c r="M111" s="19">
        <f>K111+L111</f>
        <v>976.9911304347829</v>
      </c>
      <c r="N111" s="9"/>
      <c r="O111" s="9"/>
      <c r="P111" s="9"/>
      <c r="Q111" s="9"/>
      <c r="R111" s="9"/>
      <c r="S111" s="9"/>
      <c r="T111" s="10"/>
    </row>
    <row r="112" spans="1:20" ht="42.75" customHeight="1">
      <c r="A112" s="1"/>
      <c r="B112" s="90" t="s">
        <v>135</v>
      </c>
      <c r="C112" s="4" t="s">
        <v>47</v>
      </c>
      <c r="D112" s="4" t="s">
        <v>49</v>
      </c>
      <c r="E112" s="11">
        <v>95000</v>
      </c>
      <c r="F112" s="13">
        <v>0</v>
      </c>
      <c r="G112" s="13">
        <f aca="true" t="shared" si="16" ref="G112:G122">E112+F112</f>
        <v>95000</v>
      </c>
      <c r="H112" s="13">
        <v>88097.4</v>
      </c>
      <c r="I112" s="13">
        <v>0</v>
      </c>
      <c r="J112" s="13">
        <f aca="true" t="shared" si="17" ref="J112:J122">H112+I112</f>
        <v>88097.4</v>
      </c>
      <c r="K112" s="19">
        <f aca="true" t="shared" si="18" ref="K112:K122">H112-E112</f>
        <v>-6902.600000000006</v>
      </c>
      <c r="L112" s="19">
        <f aca="true" t="shared" si="19" ref="L112:L122">I112-F112</f>
        <v>0</v>
      </c>
      <c r="M112" s="19">
        <f aca="true" t="shared" si="20" ref="M112:M122">K112+L112</f>
        <v>-6902.600000000006</v>
      </c>
      <c r="N112" s="9"/>
      <c r="O112" s="9"/>
      <c r="P112" s="9"/>
      <c r="Q112" s="9"/>
      <c r="R112" s="9"/>
      <c r="S112" s="9"/>
      <c r="T112" s="10"/>
    </row>
    <row r="113" spans="1:20" ht="31.5" customHeight="1">
      <c r="A113" s="1"/>
      <c r="B113" s="90" t="s">
        <v>136</v>
      </c>
      <c r="C113" s="4" t="s">
        <v>47</v>
      </c>
      <c r="D113" s="4" t="s">
        <v>49</v>
      </c>
      <c r="E113" s="11">
        <v>135227</v>
      </c>
      <c r="F113" s="13">
        <v>0</v>
      </c>
      <c r="G113" s="13">
        <f t="shared" si="16"/>
        <v>135227</v>
      </c>
      <c r="H113" s="13">
        <v>130044</v>
      </c>
      <c r="I113" s="13">
        <v>0</v>
      </c>
      <c r="J113" s="13">
        <f t="shared" si="17"/>
        <v>130044</v>
      </c>
      <c r="K113" s="19">
        <f t="shared" si="18"/>
        <v>-5183</v>
      </c>
      <c r="L113" s="19">
        <f t="shared" si="19"/>
        <v>0</v>
      </c>
      <c r="M113" s="19">
        <f t="shared" si="20"/>
        <v>-5183</v>
      </c>
      <c r="N113" s="9"/>
      <c r="O113" s="9"/>
      <c r="P113" s="9"/>
      <c r="Q113" s="9"/>
      <c r="R113" s="9"/>
      <c r="S113" s="9"/>
      <c r="T113" s="10"/>
    </row>
    <row r="114" spans="1:20" ht="27" customHeight="1">
      <c r="A114" s="1"/>
      <c r="B114" s="90" t="s">
        <v>137</v>
      </c>
      <c r="C114" s="4" t="s">
        <v>47</v>
      </c>
      <c r="D114" s="4" t="s">
        <v>49</v>
      </c>
      <c r="E114" s="11">
        <v>5440</v>
      </c>
      <c r="F114" s="13">
        <v>0</v>
      </c>
      <c r="G114" s="13">
        <f t="shared" si="16"/>
        <v>5440</v>
      </c>
      <c r="H114" s="13">
        <f>H75/H99</f>
        <v>2522.705</v>
      </c>
      <c r="I114" s="13">
        <v>0</v>
      </c>
      <c r="J114" s="13">
        <f t="shared" si="17"/>
        <v>2522.705</v>
      </c>
      <c r="K114" s="19">
        <f t="shared" si="18"/>
        <v>-2917.295</v>
      </c>
      <c r="L114" s="19">
        <f t="shared" si="19"/>
        <v>0</v>
      </c>
      <c r="M114" s="19">
        <f t="shared" si="20"/>
        <v>-2917.295</v>
      </c>
      <c r="N114" s="9"/>
      <c r="O114" s="9"/>
      <c r="P114" s="9"/>
      <c r="Q114" s="9"/>
      <c r="R114" s="9"/>
      <c r="S114" s="9"/>
      <c r="T114" s="10"/>
    </row>
    <row r="115" spans="1:20" ht="46.5" customHeight="1">
      <c r="A115" s="1"/>
      <c r="B115" s="90" t="s">
        <v>138</v>
      </c>
      <c r="C115" s="4" t="s">
        <v>47</v>
      </c>
      <c r="D115" s="4" t="s">
        <v>49</v>
      </c>
      <c r="E115" s="11">
        <v>85.46</v>
      </c>
      <c r="F115" s="13">
        <v>0</v>
      </c>
      <c r="G115" s="13">
        <f t="shared" si="16"/>
        <v>85.46</v>
      </c>
      <c r="H115" s="13">
        <f>H77/H100</f>
        <v>147.3448275862069</v>
      </c>
      <c r="I115" s="13">
        <v>0</v>
      </c>
      <c r="J115" s="13">
        <f t="shared" si="17"/>
        <v>147.3448275862069</v>
      </c>
      <c r="K115" s="19">
        <f t="shared" si="18"/>
        <v>61.884827586206896</v>
      </c>
      <c r="L115" s="19">
        <f t="shared" si="19"/>
        <v>0</v>
      </c>
      <c r="M115" s="19">
        <f t="shared" si="20"/>
        <v>61.884827586206896</v>
      </c>
      <c r="N115" s="9"/>
      <c r="O115" s="9"/>
      <c r="P115" s="9"/>
      <c r="Q115" s="9"/>
      <c r="R115" s="9"/>
      <c r="S115" s="9"/>
      <c r="T115" s="10"/>
    </row>
    <row r="116" spans="1:20" ht="41.25" customHeight="1">
      <c r="A116" s="1"/>
      <c r="B116" s="90" t="s">
        <v>139</v>
      </c>
      <c r="C116" s="4" t="s">
        <v>47</v>
      </c>
      <c r="D116" s="4" t="s">
        <v>49</v>
      </c>
      <c r="E116" s="11">
        <v>5.04</v>
      </c>
      <c r="F116" s="13">
        <v>0</v>
      </c>
      <c r="G116" s="13">
        <f t="shared" si="16"/>
        <v>5.04</v>
      </c>
      <c r="H116" s="13">
        <f>H79/H101</f>
        <v>5.997055577397672</v>
      </c>
      <c r="I116" s="13">
        <v>0</v>
      </c>
      <c r="J116" s="13">
        <f t="shared" si="17"/>
        <v>5.997055577397672</v>
      </c>
      <c r="K116" s="19">
        <f t="shared" si="18"/>
        <v>0.9570555773976723</v>
      </c>
      <c r="L116" s="19">
        <f t="shared" si="19"/>
        <v>0</v>
      </c>
      <c r="M116" s="19">
        <f t="shared" si="20"/>
        <v>0.9570555773976723</v>
      </c>
      <c r="N116" s="9"/>
      <c r="O116" s="9"/>
      <c r="P116" s="9"/>
      <c r="Q116" s="9"/>
      <c r="R116" s="9"/>
      <c r="S116" s="9"/>
      <c r="T116" s="10"/>
    </row>
    <row r="117" spans="1:20" ht="58.5" customHeight="1">
      <c r="A117" s="1"/>
      <c r="B117" s="90" t="s">
        <v>156</v>
      </c>
      <c r="C117" s="4" t="s">
        <v>47</v>
      </c>
      <c r="D117" s="4" t="s">
        <v>49</v>
      </c>
      <c r="E117" s="11">
        <v>65166.67</v>
      </c>
      <c r="F117" s="13">
        <v>0</v>
      </c>
      <c r="G117" s="13">
        <f t="shared" si="16"/>
        <v>65166.67</v>
      </c>
      <c r="H117" s="13">
        <f>H81/H102</f>
        <v>65000</v>
      </c>
      <c r="I117" s="13">
        <v>0</v>
      </c>
      <c r="J117" s="13">
        <f t="shared" si="17"/>
        <v>65000</v>
      </c>
      <c r="K117" s="19">
        <f t="shared" si="18"/>
        <v>-166.66999999999825</v>
      </c>
      <c r="L117" s="19">
        <f t="shared" si="19"/>
        <v>0</v>
      </c>
      <c r="M117" s="19">
        <f t="shared" si="20"/>
        <v>-166.66999999999825</v>
      </c>
      <c r="N117" s="9"/>
      <c r="O117" s="9"/>
      <c r="P117" s="9"/>
      <c r="Q117" s="9"/>
      <c r="R117" s="9"/>
      <c r="S117" s="9"/>
      <c r="T117" s="10"/>
    </row>
    <row r="118" spans="1:20" ht="68.25" customHeight="1">
      <c r="A118" s="1"/>
      <c r="B118" s="90" t="s">
        <v>140</v>
      </c>
      <c r="C118" s="4" t="s">
        <v>47</v>
      </c>
      <c r="D118" s="4" t="s">
        <v>49</v>
      </c>
      <c r="E118" s="11">
        <v>1045050</v>
      </c>
      <c r="F118" s="13">
        <v>0</v>
      </c>
      <c r="G118" s="13">
        <f t="shared" si="16"/>
        <v>1045050</v>
      </c>
      <c r="H118" s="13">
        <f>H83/H103</f>
        <v>973248.73</v>
      </c>
      <c r="I118" s="13">
        <v>0</v>
      </c>
      <c r="J118" s="13">
        <f t="shared" si="17"/>
        <v>973248.73</v>
      </c>
      <c r="K118" s="19">
        <f t="shared" si="18"/>
        <v>-71801.27000000002</v>
      </c>
      <c r="L118" s="19">
        <f t="shared" si="19"/>
        <v>0</v>
      </c>
      <c r="M118" s="19">
        <f t="shared" si="20"/>
        <v>-71801.27000000002</v>
      </c>
      <c r="N118" s="9"/>
      <c r="O118" s="9"/>
      <c r="P118" s="9"/>
      <c r="Q118" s="9"/>
      <c r="R118" s="9"/>
      <c r="S118" s="9"/>
      <c r="T118" s="10"/>
    </row>
    <row r="119" spans="1:20" ht="47.25" customHeight="1">
      <c r="A119" s="1"/>
      <c r="B119" s="90" t="s">
        <v>141</v>
      </c>
      <c r="C119" s="4" t="s">
        <v>47</v>
      </c>
      <c r="D119" s="4" t="s">
        <v>49</v>
      </c>
      <c r="E119" s="11">
        <v>2222.22</v>
      </c>
      <c r="F119" s="13">
        <v>0</v>
      </c>
      <c r="G119" s="13">
        <f t="shared" si="16"/>
        <v>2222.22</v>
      </c>
      <c r="H119" s="13">
        <f>H85/H104</f>
        <v>2209</v>
      </c>
      <c r="I119" s="13">
        <v>0</v>
      </c>
      <c r="J119" s="13">
        <f t="shared" si="17"/>
        <v>2209</v>
      </c>
      <c r="K119" s="19">
        <f t="shared" si="18"/>
        <v>-13.2199999999998</v>
      </c>
      <c r="L119" s="19">
        <f t="shared" si="19"/>
        <v>0</v>
      </c>
      <c r="M119" s="19">
        <f t="shared" si="20"/>
        <v>-13.2199999999998</v>
      </c>
      <c r="N119" s="9"/>
      <c r="O119" s="9"/>
      <c r="P119" s="9"/>
      <c r="Q119" s="9"/>
      <c r="R119" s="9"/>
      <c r="S119" s="9"/>
      <c r="T119" s="10"/>
    </row>
    <row r="120" spans="1:20" ht="81.75" customHeight="1">
      <c r="A120" s="1"/>
      <c r="B120" s="91" t="s">
        <v>142</v>
      </c>
      <c r="C120" s="4" t="s">
        <v>47</v>
      </c>
      <c r="D120" s="4" t="s">
        <v>49</v>
      </c>
      <c r="E120" s="11">
        <v>3447.33</v>
      </c>
      <c r="F120" s="20">
        <v>0</v>
      </c>
      <c r="G120" s="13">
        <f t="shared" si="16"/>
        <v>3447.33</v>
      </c>
      <c r="H120" s="13">
        <f>H87/H105</f>
        <v>5144.7635955056185</v>
      </c>
      <c r="I120" s="13">
        <v>0</v>
      </c>
      <c r="J120" s="13">
        <f t="shared" si="17"/>
        <v>5144.7635955056185</v>
      </c>
      <c r="K120" s="19">
        <f t="shared" si="18"/>
        <v>1697.4335955056185</v>
      </c>
      <c r="L120" s="19">
        <f t="shared" si="19"/>
        <v>0</v>
      </c>
      <c r="M120" s="19">
        <f t="shared" si="20"/>
        <v>1697.4335955056185</v>
      </c>
      <c r="N120" s="26"/>
      <c r="O120" s="26"/>
      <c r="P120" s="26"/>
      <c r="Q120" s="26"/>
      <c r="R120" s="26"/>
      <c r="S120" s="26"/>
      <c r="T120" s="27"/>
    </row>
    <row r="121" spans="1:20" ht="62.25" customHeight="1">
      <c r="A121" s="1"/>
      <c r="B121" s="6" t="s">
        <v>140</v>
      </c>
      <c r="C121" s="8" t="s">
        <v>47</v>
      </c>
      <c r="D121" s="4" t="s">
        <v>49</v>
      </c>
      <c r="E121" s="29">
        <v>7605850</v>
      </c>
      <c r="F121" s="20">
        <v>0</v>
      </c>
      <c r="G121" s="13">
        <f t="shared" si="16"/>
        <v>7605850</v>
      </c>
      <c r="H121" s="13">
        <f>H89/H106</f>
        <v>7441859.85</v>
      </c>
      <c r="I121" s="20">
        <v>0</v>
      </c>
      <c r="J121" s="13">
        <f t="shared" si="17"/>
        <v>7441859.85</v>
      </c>
      <c r="K121" s="19">
        <f t="shared" si="18"/>
        <v>-163990.15000000037</v>
      </c>
      <c r="L121" s="19">
        <f t="shared" si="19"/>
        <v>0</v>
      </c>
      <c r="M121" s="19">
        <f t="shared" si="20"/>
        <v>-163990.15000000037</v>
      </c>
      <c r="N121" s="26"/>
      <c r="O121" s="26"/>
      <c r="P121" s="26"/>
      <c r="Q121" s="26"/>
      <c r="R121" s="26"/>
      <c r="S121" s="26"/>
      <c r="T121" s="27"/>
    </row>
    <row r="122" spans="1:20" ht="117.75" customHeight="1">
      <c r="A122" s="1"/>
      <c r="B122" s="6" t="s">
        <v>143</v>
      </c>
      <c r="C122" s="8" t="s">
        <v>47</v>
      </c>
      <c r="D122" s="4" t="s">
        <v>49</v>
      </c>
      <c r="E122" s="29">
        <v>48316</v>
      </c>
      <c r="F122" s="20">
        <v>0</v>
      </c>
      <c r="G122" s="13">
        <f t="shared" si="16"/>
        <v>48316</v>
      </c>
      <c r="H122" s="13">
        <f>H91/H107</f>
        <v>48315.79</v>
      </c>
      <c r="I122" s="20">
        <v>0</v>
      </c>
      <c r="J122" s="13">
        <f t="shared" si="17"/>
        <v>48315.79</v>
      </c>
      <c r="K122" s="19">
        <f t="shared" si="18"/>
        <v>-0.20999999999912689</v>
      </c>
      <c r="L122" s="19">
        <f t="shared" si="19"/>
        <v>0</v>
      </c>
      <c r="M122" s="19">
        <f t="shared" si="20"/>
        <v>-0.20999999999912689</v>
      </c>
      <c r="N122" s="26"/>
      <c r="O122" s="26"/>
      <c r="P122" s="26"/>
      <c r="Q122" s="26"/>
      <c r="R122" s="26"/>
      <c r="S122" s="26"/>
      <c r="T122" s="27"/>
    </row>
    <row r="123" spans="1:13" ht="12.75">
      <c r="A123" s="116" t="s">
        <v>40</v>
      </c>
      <c r="B123" s="116"/>
      <c r="C123" s="116"/>
      <c r="D123" s="116"/>
      <c r="E123" s="116"/>
      <c r="F123" s="116"/>
      <c r="G123" s="116"/>
      <c r="H123" s="116"/>
      <c r="I123" s="116"/>
      <c r="J123" s="116"/>
      <c r="K123" s="116"/>
      <c r="L123" s="116"/>
      <c r="M123" s="116"/>
    </row>
    <row r="124" spans="1:13" ht="12.75">
      <c r="A124" s="145" t="s">
        <v>159</v>
      </c>
      <c r="B124" s="146"/>
      <c r="C124" s="146"/>
      <c r="D124" s="146"/>
      <c r="E124" s="146"/>
      <c r="F124" s="146"/>
      <c r="G124" s="146"/>
      <c r="H124" s="146"/>
      <c r="I124" s="146"/>
      <c r="J124" s="146"/>
      <c r="K124" s="146"/>
      <c r="L124" s="146"/>
      <c r="M124" s="147"/>
    </row>
    <row r="125" spans="1:13" ht="12.75">
      <c r="A125" s="1">
        <v>4</v>
      </c>
      <c r="B125" s="1" t="s">
        <v>12</v>
      </c>
      <c r="C125" s="1"/>
      <c r="D125" s="1"/>
      <c r="E125" s="1"/>
      <c r="F125" s="1"/>
      <c r="G125" s="1"/>
      <c r="H125" s="1"/>
      <c r="I125" s="1"/>
      <c r="J125" s="1"/>
      <c r="K125" s="1"/>
      <c r="L125" s="1"/>
      <c r="M125" s="1"/>
    </row>
    <row r="126" spans="1:20" ht="183" customHeight="1">
      <c r="A126" s="1"/>
      <c r="B126" s="18" t="s">
        <v>144</v>
      </c>
      <c r="C126" s="3" t="s">
        <v>50</v>
      </c>
      <c r="D126" s="3" t="s">
        <v>49</v>
      </c>
      <c r="E126" s="105">
        <v>0</v>
      </c>
      <c r="F126" s="84">
        <v>100</v>
      </c>
      <c r="G126" s="84">
        <f>E126+F126</f>
        <v>100</v>
      </c>
      <c r="H126" s="84">
        <v>0</v>
      </c>
      <c r="I126" s="60">
        <f>I96/I71*100</f>
        <v>71.73913043478261</v>
      </c>
      <c r="J126" s="60">
        <f>H126+I126</f>
        <v>71.73913043478261</v>
      </c>
      <c r="K126" s="37">
        <f>H126-E126</f>
        <v>0</v>
      </c>
      <c r="L126" s="60">
        <f>I126-F126</f>
        <v>-28.26086956521739</v>
      </c>
      <c r="M126" s="60">
        <f>K126+L126</f>
        <v>-28.26086956521739</v>
      </c>
      <c r="N126" s="42"/>
      <c r="O126" s="42"/>
      <c r="P126" s="42"/>
      <c r="Q126" s="42"/>
      <c r="R126" s="42"/>
      <c r="S126" s="42"/>
      <c r="T126" s="43"/>
    </row>
    <row r="127" spans="1:20" ht="114.75" customHeight="1">
      <c r="A127" s="1"/>
      <c r="B127" s="18" t="s">
        <v>145</v>
      </c>
      <c r="C127" s="3" t="s">
        <v>50</v>
      </c>
      <c r="D127" s="3" t="s">
        <v>49</v>
      </c>
      <c r="E127" s="105">
        <v>100</v>
      </c>
      <c r="F127" s="84">
        <v>0</v>
      </c>
      <c r="G127" s="84">
        <f aca="true" t="shared" si="21" ref="G127:G137">E127+F127</f>
        <v>100</v>
      </c>
      <c r="H127" s="84">
        <f>H97/H73*100</f>
        <v>100</v>
      </c>
      <c r="I127" s="84">
        <v>0</v>
      </c>
      <c r="J127" s="84">
        <f aca="true" t="shared" si="22" ref="J127:J137">H127+I127</f>
        <v>100</v>
      </c>
      <c r="K127" s="84">
        <f aca="true" t="shared" si="23" ref="K127:K137">H127-E127</f>
        <v>0</v>
      </c>
      <c r="L127" s="84">
        <f aca="true" t="shared" si="24" ref="L127:L137">I127-F127</f>
        <v>0</v>
      </c>
      <c r="M127" s="84">
        <f aca="true" t="shared" si="25" ref="M127:M137">K127+L127</f>
        <v>0</v>
      </c>
      <c r="N127" s="42"/>
      <c r="O127" s="42"/>
      <c r="P127" s="42"/>
      <c r="Q127" s="42"/>
      <c r="R127" s="42"/>
      <c r="S127" s="42"/>
      <c r="T127" s="43"/>
    </row>
    <row r="128" spans="1:20" ht="99.75" customHeight="1">
      <c r="A128" s="1"/>
      <c r="B128" s="18" t="s">
        <v>146</v>
      </c>
      <c r="C128" s="3" t="s">
        <v>50</v>
      </c>
      <c r="D128" s="3" t="s">
        <v>49</v>
      </c>
      <c r="E128" s="105">
        <v>100</v>
      </c>
      <c r="F128" s="84">
        <v>0</v>
      </c>
      <c r="G128" s="84">
        <f t="shared" si="21"/>
        <v>100</v>
      </c>
      <c r="H128" s="84">
        <f>H98/H74*100</f>
        <v>100</v>
      </c>
      <c r="I128" s="84">
        <v>0</v>
      </c>
      <c r="J128" s="84">
        <f t="shared" si="22"/>
        <v>100</v>
      </c>
      <c r="K128" s="84">
        <f t="shared" si="23"/>
        <v>0</v>
      </c>
      <c r="L128" s="84">
        <f t="shared" si="24"/>
        <v>0</v>
      </c>
      <c r="M128" s="84">
        <f t="shared" si="25"/>
        <v>0</v>
      </c>
      <c r="N128" s="42"/>
      <c r="O128" s="42"/>
      <c r="P128" s="42"/>
      <c r="Q128" s="42"/>
      <c r="R128" s="42"/>
      <c r="S128" s="42"/>
      <c r="T128" s="43"/>
    </row>
    <row r="129" spans="1:20" ht="89.25">
      <c r="A129" s="1"/>
      <c r="B129" s="18" t="s">
        <v>147</v>
      </c>
      <c r="C129" s="3" t="s">
        <v>50</v>
      </c>
      <c r="D129" s="3" t="s">
        <v>49</v>
      </c>
      <c r="E129" s="105">
        <v>100</v>
      </c>
      <c r="F129" s="84">
        <v>0</v>
      </c>
      <c r="G129" s="84">
        <f t="shared" si="21"/>
        <v>100</v>
      </c>
      <c r="H129" s="84">
        <f>H99/H76*100</f>
        <v>40</v>
      </c>
      <c r="I129" s="84">
        <v>0</v>
      </c>
      <c r="J129" s="84">
        <f t="shared" si="22"/>
        <v>40</v>
      </c>
      <c r="K129" s="84">
        <f t="shared" si="23"/>
        <v>-60</v>
      </c>
      <c r="L129" s="84">
        <f t="shared" si="24"/>
        <v>0</v>
      </c>
      <c r="M129" s="84">
        <f t="shared" si="25"/>
        <v>-60</v>
      </c>
      <c r="N129" s="42"/>
      <c r="O129" s="42"/>
      <c r="P129" s="42"/>
      <c r="Q129" s="42"/>
      <c r="R129" s="42"/>
      <c r="S129" s="42"/>
      <c r="T129" s="43"/>
    </row>
    <row r="130" spans="1:20" ht="88.5" customHeight="1">
      <c r="A130" s="1"/>
      <c r="B130" s="18" t="s">
        <v>148</v>
      </c>
      <c r="C130" s="3" t="s">
        <v>50</v>
      </c>
      <c r="D130" s="3" t="s">
        <v>49</v>
      </c>
      <c r="E130" s="105">
        <v>100</v>
      </c>
      <c r="F130" s="84">
        <v>0</v>
      </c>
      <c r="G130" s="84">
        <f t="shared" si="21"/>
        <v>100</v>
      </c>
      <c r="H130" s="84">
        <f>H100/H78*100</f>
        <v>57.99999999999999</v>
      </c>
      <c r="I130" s="84">
        <v>0</v>
      </c>
      <c r="J130" s="84">
        <f t="shared" si="22"/>
        <v>57.99999999999999</v>
      </c>
      <c r="K130" s="84">
        <f t="shared" si="23"/>
        <v>-42.00000000000001</v>
      </c>
      <c r="L130" s="84">
        <f t="shared" si="24"/>
        <v>0</v>
      </c>
      <c r="M130" s="84">
        <f t="shared" si="25"/>
        <v>-42.00000000000001</v>
      </c>
      <c r="N130" s="42"/>
      <c r="O130" s="42"/>
      <c r="P130" s="42"/>
      <c r="Q130" s="42"/>
      <c r="R130" s="42"/>
      <c r="S130" s="42"/>
      <c r="T130" s="43"/>
    </row>
    <row r="131" spans="1:20" ht="150" customHeight="1">
      <c r="A131" s="1"/>
      <c r="B131" s="18" t="s">
        <v>157</v>
      </c>
      <c r="C131" s="3" t="s">
        <v>50</v>
      </c>
      <c r="D131" s="3" t="s">
        <v>49</v>
      </c>
      <c r="E131" s="105">
        <v>100</v>
      </c>
      <c r="F131" s="84">
        <v>0</v>
      </c>
      <c r="G131" s="84">
        <f t="shared" si="21"/>
        <v>100</v>
      </c>
      <c r="H131" s="84">
        <f>H101/H80*100</f>
        <v>83.99996180210253</v>
      </c>
      <c r="I131" s="84">
        <v>0</v>
      </c>
      <c r="J131" s="84">
        <f t="shared" si="22"/>
        <v>83.99996180210253</v>
      </c>
      <c r="K131" s="84">
        <f t="shared" si="23"/>
        <v>-16.000038197897467</v>
      </c>
      <c r="L131" s="84">
        <f t="shared" si="24"/>
        <v>0</v>
      </c>
      <c r="M131" s="84">
        <f t="shared" si="25"/>
        <v>-16.000038197897467</v>
      </c>
      <c r="N131" s="42"/>
      <c r="O131" s="42"/>
      <c r="P131" s="42"/>
      <c r="Q131" s="42"/>
      <c r="R131" s="42"/>
      <c r="S131" s="42"/>
      <c r="T131" s="43"/>
    </row>
    <row r="132" spans="1:20" ht="93" customHeight="1">
      <c r="A132" s="1"/>
      <c r="B132" s="18" t="s">
        <v>149</v>
      </c>
      <c r="C132" s="3" t="s">
        <v>50</v>
      </c>
      <c r="D132" s="3" t="s">
        <v>49</v>
      </c>
      <c r="E132" s="105">
        <v>100</v>
      </c>
      <c r="F132" s="84">
        <v>0</v>
      </c>
      <c r="G132" s="84">
        <f t="shared" si="21"/>
        <v>100</v>
      </c>
      <c r="H132" s="84">
        <f>H102/H82*100</f>
        <v>100</v>
      </c>
      <c r="I132" s="84">
        <v>0</v>
      </c>
      <c r="J132" s="84">
        <f t="shared" si="22"/>
        <v>100</v>
      </c>
      <c r="K132" s="84">
        <f t="shared" si="23"/>
        <v>0</v>
      </c>
      <c r="L132" s="84">
        <f t="shared" si="24"/>
        <v>0</v>
      </c>
      <c r="M132" s="84">
        <f t="shared" si="25"/>
        <v>0</v>
      </c>
      <c r="N132" s="42"/>
      <c r="O132" s="42"/>
      <c r="P132" s="42"/>
      <c r="Q132" s="42"/>
      <c r="R132" s="42"/>
      <c r="S132" s="42"/>
      <c r="T132" s="43"/>
    </row>
    <row r="133" spans="1:20" ht="84.75" customHeight="1">
      <c r="A133" s="1"/>
      <c r="B133" s="18" t="s">
        <v>150</v>
      </c>
      <c r="C133" s="3" t="s">
        <v>50</v>
      </c>
      <c r="D133" s="3" t="s">
        <v>49</v>
      </c>
      <c r="E133" s="105">
        <v>100</v>
      </c>
      <c r="F133" s="84">
        <v>0</v>
      </c>
      <c r="G133" s="84">
        <f t="shared" si="21"/>
        <v>100</v>
      </c>
      <c r="H133" s="84">
        <f>H103/H84*100</f>
        <v>100</v>
      </c>
      <c r="I133" s="84">
        <v>0</v>
      </c>
      <c r="J133" s="84">
        <f t="shared" si="22"/>
        <v>100</v>
      </c>
      <c r="K133" s="84">
        <f t="shared" si="23"/>
        <v>0</v>
      </c>
      <c r="L133" s="84">
        <f t="shared" si="24"/>
        <v>0</v>
      </c>
      <c r="M133" s="84">
        <f t="shared" si="25"/>
        <v>0</v>
      </c>
      <c r="N133" s="42"/>
      <c r="O133" s="42"/>
      <c r="P133" s="42"/>
      <c r="Q133" s="42"/>
      <c r="R133" s="42"/>
      <c r="S133" s="42"/>
      <c r="T133" s="43"/>
    </row>
    <row r="134" spans="1:20" ht="111" customHeight="1">
      <c r="A134" s="1"/>
      <c r="B134" s="18" t="s">
        <v>151</v>
      </c>
      <c r="C134" s="3" t="s">
        <v>50</v>
      </c>
      <c r="D134" s="3" t="s">
        <v>49</v>
      </c>
      <c r="E134" s="105">
        <v>100</v>
      </c>
      <c r="F134" s="84">
        <v>0</v>
      </c>
      <c r="G134" s="84">
        <f t="shared" si="21"/>
        <v>100</v>
      </c>
      <c r="H134" s="84">
        <f>H104/H86*100</f>
        <v>97.22222222222221</v>
      </c>
      <c r="I134" s="84">
        <v>0</v>
      </c>
      <c r="J134" s="84">
        <f t="shared" si="22"/>
        <v>97.22222222222221</v>
      </c>
      <c r="K134" s="84">
        <f t="shared" si="23"/>
        <v>-2.7777777777777857</v>
      </c>
      <c r="L134" s="84">
        <f t="shared" si="24"/>
        <v>0</v>
      </c>
      <c r="M134" s="84">
        <f t="shared" si="25"/>
        <v>-2.7777777777777857</v>
      </c>
      <c r="N134" s="42"/>
      <c r="O134" s="42"/>
      <c r="P134" s="42"/>
      <c r="Q134" s="42"/>
      <c r="R134" s="42"/>
      <c r="S134" s="42"/>
      <c r="T134" s="43"/>
    </row>
    <row r="135" spans="1:20" ht="135" customHeight="1">
      <c r="A135" s="1"/>
      <c r="B135" s="18" t="s">
        <v>152</v>
      </c>
      <c r="C135" s="3" t="s">
        <v>50</v>
      </c>
      <c r="D135" s="3" t="s">
        <v>49</v>
      </c>
      <c r="E135" s="105">
        <v>100</v>
      </c>
      <c r="F135" s="84">
        <v>0</v>
      </c>
      <c r="G135" s="84">
        <f t="shared" si="21"/>
        <v>100</v>
      </c>
      <c r="H135" s="84">
        <f>H105/H88*100</f>
        <v>66.75</v>
      </c>
      <c r="I135" s="84">
        <v>0</v>
      </c>
      <c r="J135" s="84">
        <f t="shared" si="22"/>
        <v>66.75</v>
      </c>
      <c r="K135" s="84">
        <f t="shared" si="23"/>
        <v>-33.25</v>
      </c>
      <c r="L135" s="84">
        <f t="shared" si="24"/>
        <v>0</v>
      </c>
      <c r="M135" s="84">
        <f t="shared" si="25"/>
        <v>-33.25</v>
      </c>
      <c r="N135" s="42"/>
      <c r="O135" s="42"/>
      <c r="P135" s="42"/>
      <c r="Q135" s="42"/>
      <c r="R135" s="42"/>
      <c r="S135" s="42"/>
      <c r="T135" s="43"/>
    </row>
    <row r="136" spans="1:20" ht="83.25" customHeight="1">
      <c r="A136" s="1"/>
      <c r="B136" s="28" t="s">
        <v>153</v>
      </c>
      <c r="C136" s="3" t="s">
        <v>50</v>
      </c>
      <c r="D136" s="3" t="s">
        <v>49</v>
      </c>
      <c r="E136" s="105">
        <v>100</v>
      </c>
      <c r="F136" s="84">
        <v>0</v>
      </c>
      <c r="G136" s="84">
        <f t="shared" si="21"/>
        <v>100</v>
      </c>
      <c r="H136" s="84">
        <f>H106/H90*100</f>
        <v>100</v>
      </c>
      <c r="I136" s="84">
        <v>0</v>
      </c>
      <c r="J136" s="84">
        <f t="shared" si="22"/>
        <v>100</v>
      </c>
      <c r="K136" s="84">
        <f t="shared" si="23"/>
        <v>0</v>
      </c>
      <c r="L136" s="84">
        <f t="shared" si="24"/>
        <v>0</v>
      </c>
      <c r="M136" s="84">
        <f t="shared" si="25"/>
        <v>0</v>
      </c>
      <c r="N136" s="24"/>
      <c r="O136" s="24"/>
      <c r="P136" s="24"/>
      <c r="Q136" s="24"/>
      <c r="R136" s="24"/>
      <c r="S136" s="24"/>
      <c r="T136" s="25"/>
    </row>
    <row r="137" spans="1:20" ht="241.5" customHeight="1">
      <c r="A137" s="1"/>
      <c r="B137" s="28" t="s">
        <v>154</v>
      </c>
      <c r="C137" s="3" t="s">
        <v>50</v>
      </c>
      <c r="D137" s="3" t="s">
        <v>49</v>
      </c>
      <c r="E137" s="105">
        <v>100</v>
      </c>
      <c r="F137" s="84">
        <v>0</v>
      </c>
      <c r="G137" s="84">
        <f t="shared" si="21"/>
        <v>100</v>
      </c>
      <c r="H137" s="84">
        <f>H107/H92*100</f>
        <v>100</v>
      </c>
      <c r="I137" s="84">
        <v>0</v>
      </c>
      <c r="J137" s="84">
        <f t="shared" si="22"/>
        <v>100</v>
      </c>
      <c r="K137" s="84">
        <f t="shared" si="23"/>
        <v>0</v>
      </c>
      <c r="L137" s="84">
        <f t="shared" si="24"/>
        <v>0</v>
      </c>
      <c r="M137" s="84">
        <f t="shared" si="25"/>
        <v>0</v>
      </c>
      <c r="N137" s="24"/>
      <c r="O137" s="24"/>
      <c r="P137" s="24"/>
      <c r="Q137" s="24"/>
      <c r="R137" s="24"/>
      <c r="S137" s="24"/>
      <c r="T137" s="25"/>
    </row>
    <row r="138" spans="1:13" ht="12.75">
      <c r="A138" s="116" t="s">
        <v>40</v>
      </c>
      <c r="B138" s="116"/>
      <c r="C138" s="116"/>
      <c r="D138" s="116"/>
      <c r="E138" s="116"/>
      <c r="F138" s="116"/>
      <c r="G138" s="116"/>
      <c r="H138" s="116"/>
      <c r="I138" s="116"/>
      <c r="J138" s="116"/>
      <c r="K138" s="116"/>
      <c r="L138" s="116"/>
      <c r="M138" s="116"/>
    </row>
    <row r="139" spans="1:13" ht="50.25" customHeight="1">
      <c r="A139" s="145" t="s">
        <v>167</v>
      </c>
      <c r="B139" s="146"/>
      <c r="C139" s="146"/>
      <c r="D139" s="146"/>
      <c r="E139" s="146"/>
      <c r="F139" s="146"/>
      <c r="G139" s="146"/>
      <c r="H139" s="146"/>
      <c r="I139" s="146"/>
      <c r="J139" s="146"/>
      <c r="K139" s="146"/>
      <c r="L139" s="146"/>
      <c r="M139" s="147"/>
    </row>
    <row r="140" spans="1:13" ht="12.75">
      <c r="A140" s="116" t="s">
        <v>23</v>
      </c>
      <c r="B140" s="116"/>
      <c r="C140" s="116"/>
      <c r="D140" s="116"/>
      <c r="E140" s="116"/>
      <c r="F140" s="116"/>
      <c r="G140" s="116"/>
      <c r="H140" s="116"/>
      <c r="I140" s="116"/>
      <c r="J140" s="116"/>
      <c r="K140" s="116"/>
      <c r="L140" s="116"/>
      <c r="M140" s="116"/>
    </row>
    <row r="141" spans="1:13" ht="110.25" customHeight="1">
      <c r="A141" s="113" t="s">
        <v>168</v>
      </c>
      <c r="B141" s="114"/>
      <c r="C141" s="114"/>
      <c r="D141" s="114"/>
      <c r="E141" s="114"/>
      <c r="F141" s="114"/>
      <c r="G141" s="114"/>
      <c r="H141" s="114"/>
      <c r="I141" s="114"/>
      <c r="J141" s="114"/>
      <c r="K141" s="114"/>
      <c r="L141" s="114"/>
      <c r="M141" s="115"/>
    </row>
    <row r="142" ht="12.75">
      <c r="A142" s="32"/>
    </row>
    <row r="143" spans="1:4" ht="19.5" customHeight="1">
      <c r="A143" s="34" t="s">
        <v>41</v>
      </c>
      <c r="B143" s="34"/>
      <c r="C143" s="34"/>
      <c r="D143" s="34"/>
    </row>
    <row r="144" spans="1:13" ht="30.75" customHeight="1">
      <c r="A144" s="112" t="s">
        <v>158</v>
      </c>
      <c r="B144" s="112"/>
      <c r="C144" s="112"/>
      <c r="D144" s="112"/>
      <c r="E144" s="112"/>
      <c r="F144" s="112"/>
      <c r="G144" s="112"/>
      <c r="H144" s="112"/>
      <c r="I144" s="112"/>
      <c r="J144" s="112"/>
      <c r="K144" s="112"/>
      <c r="L144" s="112"/>
      <c r="M144" s="112"/>
    </row>
    <row r="145" spans="1:4" ht="12.75" customHeight="1">
      <c r="A145" s="135" t="s">
        <v>42</v>
      </c>
      <c r="B145" s="135"/>
      <c r="C145" s="135"/>
      <c r="D145" s="135"/>
    </row>
    <row r="146" spans="1:4" ht="19.5" customHeight="1">
      <c r="A146" s="46" t="s">
        <v>43</v>
      </c>
      <c r="B146" s="46"/>
      <c r="C146" s="46"/>
      <c r="D146" s="46"/>
    </row>
    <row r="147" spans="1:5" ht="12.75">
      <c r="A147" s="139" t="s">
        <v>51</v>
      </c>
      <c r="B147" s="139"/>
      <c r="C147" s="139"/>
      <c r="D147" s="139"/>
      <c r="E147" s="139"/>
    </row>
    <row r="148" spans="1:13" ht="24.75" customHeight="1">
      <c r="A148" s="139"/>
      <c r="B148" s="139"/>
      <c r="C148" s="139"/>
      <c r="D148" s="139"/>
      <c r="E148" s="139"/>
      <c r="G148" s="140"/>
      <c r="H148" s="140"/>
      <c r="J148" s="137" t="s">
        <v>52</v>
      </c>
      <c r="K148" s="137"/>
      <c r="L148" s="137"/>
      <c r="M148" s="137"/>
    </row>
    <row r="149" spans="1:13" ht="15.75" customHeight="1">
      <c r="A149" s="47"/>
      <c r="B149" s="47"/>
      <c r="C149" s="47"/>
      <c r="D149" s="47"/>
      <c r="E149" s="47"/>
      <c r="J149" s="138" t="s">
        <v>28</v>
      </c>
      <c r="K149" s="138"/>
      <c r="L149" s="138"/>
      <c r="M149" s="138"/>
    </row>
    <row r="150" spans="1:13" ht="43.5" customHeight="1">
      <c r="A150" s="139" t="s">
        <v>53</v>
      </c>
      <c r="B150" s="139"/>
      <c r="C150" s="139"/>
      <c r="D150" s="139"/>
      <c r="E150" s="139"/>
      <c r="G150" s="140"/>
      <c r="H150" s="140"/>
      <c r="J150" s="137" t="s">
        <v>54</v>
      </c>
      <c r="K150" s="137"/>
      <c r="L150" s="137"/>
      <c r="M150" s="137"/>
    </row>
    <row r="151" spans="1:13" ht="15.75" customHeight="1">
      <c r="A151" s="139"/>
      <c r="B151" s="139"/>
      <c r="C151" s="139"/>
      <c r="D151" s="139"/>
      <c r="E151" s="139"/>
      <c r="J151" s="138" t="s">
        <v>28</v>
      </c>
      <c r="K151" s="138"/>
      <c r="L151" s="138"/>
      <c r="M151" s="138"/>
    </row>
  </sheetData>
  <sheetProtection/>
  <mergeCells count="87">
    <mergeCell ref="E58:G58"/>
    <mergeCell ref="A54:M54"/>
    <mergeCell ref="A94:M94"/>
    <mergeCell ref="A109:M109"/>
    <mergeCell ref="A139:M139"/>
    <mergeCell ref="A124:M124"/>
    <mergeCell ref="A138:M138"/>
    <mergeCell ref="A19:I19"/>
    <mergeCell ref="K38:M38"/>
    <mergeCell ref="B38:D39"/>
    <mergeCell ref="B41:D41"/>
    <mergeCell ref="A53:M53"/>
    <mergeCell ref="C66:C67"/>
    <mergeCell ref="A66:A67"/>
    <mergeCell ref="B29:M29"/>
    <mergeCell ref="B30:M30"/>
    <mergeCell ref="B40:D40"/>
    <mergeCell ref="J151:M151"/>
    <mergeCell ref="B60:D60"/>
    <mergeCell ref="B62:D62"/>
    <mergeCell ref="A147:E148"/>
    <mergeCell ref="A150:E151"/>
    <mergeCell ref="G148:H148"/>
    <mergeCell ref="G150:H150"/>
    <mergeCell ref="A140:M140"/>
    <mergeCell ref="E66:G66"/>
    <mergeCell ref="J149:M149"/>
    <mergeCell ref="A38:A39"/>
    <mergeCell ref="E38:G38"/>
    <mergeCell ref="H38:J38"/>
    <mergeCell ref="B31:M31"/>
    <mergeCell ref="B24:M24"/>
    <mergeCell ref="J150:M150"/>
    <mergeCell ref="J148:M148"/>
    <mergeCell ref="B58:D59"/>
    <mergeCell ref="K58:M58"/>
    <mergeCell ref="B66:B67"/>
    <mergeCell ref="A145:D145"/>
    <mergeCell ref="D66:D67"/>
    <mergeCell ref="B48:D48"/>
    <mergeCell ref="B49:D49"/>
    <mergeCell ref="B50:D50"/>
    <mergeCell ref="B51:D51"/>
    <mergeCell ref="B52:D52"/>
    <mergeCell ref="B61:D61"/>
    <mergeCell ref="A56:M56"/>
    <mergeCell ref="H66:J66"/>
    <mergeCell ref="J1:M4"/>
    <mergeCell ref="A11:A12"/>
    <mergeCell ref="A5:M5"/>
    <mergeCell ref="B46:D46"/>
    <mergeCell ref="B47:D47"/>
    <mergeCell ref="H58:J58"/>
    <mergeCell ref="E10:M10"/>
    <mergeCell ref="A7:A8"/>
    <mergeCell ref="A9:A10"/>
    <mergeCell ref="B43:D43"/>
    <mergeCell ref="R38:T38"/>
    <mergeCell ref="A6:M6"/>
    <mergeCell ref="E7:M7"/>
    <mergeCell ref="E8:M8"/>
    <mergeCell ref="E9:M9"/>
    <mergeCell ref="U38:W38"/>
    <mergeCell ref="B33:M33"/>
    <mergeCell ref="B34:M34"/>
    <mergeCell ref="A13:M13"/>
    <mergeCell ref="B23:M23"/>
    <mergeCell ref="X38:Z38"/>
    <mergeCell ref="E11:M11"/>
    <mergeCell ref="E12:M12"/>
    <mergeCell ref="B15:M15"/>
    <mergeCell ref="B16:M16"/>
    <mergeCell ref="B25:M25"/>
    <mergeCell ref="B27:M27"/>
    <mergeCell ref="B28:M28"/>
    <mergeCell ref="B26:M26"/>
    <mergeCell ref="B32:M32"/>
    <mergeCell ref="B44:D44"/>
    <mergeCell ref="B45:D45"/>
    <mergeCell ref="B42:D42"/>
    <mergeCell ref="A144:M144"/>
    <mergeCell ref="A141:M141"/>
    <mergeCell ref="K66:M66"/>
    <mergeCell ref="A93:M93"/>
    <mergeCell ref="A108:M108"/>
    <mergeCell ref="A123:M123"/>
    <mergeCell ref="A58:A59"/>
  </mergeCells>
  <conditionalFormatting sqref="B71">
    <cfRule type="cellIs" priority="53" dxfId="40" operator="equal" stopIfTrue="1">
      <formula>$G70</formula>
    </cfRule>
  </conditionalFormatting>
  <conditionalFormatting sqref="B72">
    <cfRule type="cellIs" priority="52" dxfId="40" operator="equal" stopIfTrue="1">
      <formula>$G71</formula>
    </cfRule>
  </conditionalFormatting>
  <conditionalFormatting sqref="B73">
    <cfRule type="cellIs" priority="51" dxfId="40" operator="equal" stopIfTrue="1">
      <formula>$G72</formula>
    </cfRule>
  </conditionalFormatting>
  <conditionalFormatting sqref="B75">
    <cfRule type="cellIs" priority="50" dxfId="40" operator="equal" stopIfTrue="1">
      <formula>$G73</formula>
    </cfRule>
  </conditionalFormatting>
  <conditionalFormatting sqref="B77">
    <cfRule type="cellIs" priority="49" dxfId="40" operator="equal" stopIfTrue="1">
      <formula>$G76</formula>
    </cfRule>
  </conditionalFormatting>
  <conditionalFormatting sqref="B78">
    <cfRule type="cellIs" priority="48" dxfId="40" operator="equal" stopIfTrue="1">
      <formula>$G77</formula>
    </cfRule>
  </conditionalFormatting>
  <conditionalFormatting sqref="B79">
    <cfRule type="cellIs" priority="47" dxfId="40" operator="equal" stopIfTrue="1">
      <formula>$G78</formula>
    </cfRule>
  </conditionalFormatting>
  <conditionalFormatting sqref="B80:B86">
    <cfRule type="cellIs" priority="46" dxfId="40" operator="equal" stopIfTrue="1">
      <formula>'звіт з 01.01.2020'!#REF!</formula>
    </cfRule>
  </conditionalFormatting>
  <conditionalFormatting sqref="B74">
    <cfRule type="cellIs" priority="45" dxfId="40" operator="equal" stopIfTrue="1">
      <formula>$G73</formula>
    </cfRule>
  </conditionalFormatting>
  <conditionalFormatting sqref="B76">
    <cfRule type="cellIs" priority="44" dxfId="40" operator="equal" stopIfTrue="1">
      <formula>'звіт з 01.01.2020'!#REF!</formula>
    </cfRule>
  </conditionalFormatting>
  <conditionalFormatting sqref="B96">
    <cfRule type="cellIs" priority="43" dxfId="40" operator="equal" stopIfTrue="1">
      <formula>$G95</formula>
    </cfRule>
  </conditionalFormatting>
  <conditionalFormatting sqref="B97">
    <cfRule type="cellIs" priority="42" dxfId="40" operator="equal" stopIfTrue="1">
      <formula>$G96</formula>
    </cfRule>
  </conditionalFormatting>
  <conditionalFormatting sqref="B98">
    <cfRule type="cellIs" priority="41" dxfId="40" operator="equal" stopIfTrue="1">
      <formula>$G97</formula>
    </cfRule>
  </conditionalFormatting>
  <conditionalFormatting sqref="B100">
    <cfRule type="cellIs" priority="40" dxfId="40" operator="equal" stopIfTrue="1">
      <formula>$G98</formula>
    </cfRule>
  </conditionalFormatting>
  <conditionalFormatting sqref="B102">
    <cfRule type="cellIs" priority="39" dxfId="40" operator="equal" stopIfTrue="1">
      <formula>$G101</formula>
    </cfRule>
  </conditionalFormatting>
  <conditionalFormatting sqref="B103">
    <cfRule type="cellIs" priority="38" dxfId="40" operator="equal" stopIfTrue="1">
      <formula>$G102</formula>
    </cfRule>
  </conditionalFormatting>
  <conditionalFormatting sqref="B104">
    <cfRule type="cellIs" priority="37" dxfId="40" operator="equal" stopIfTrue="1">
      <formula>$G103</formula>
    </cfRule>
  </conditionalFormatting>
  <conditionalFormatting sqref="B105:B107">
    <cfRule type="cellIs" priority="36" dxfId="40" operator="equal" stopIfTrue="1">
      <formula>'звіт з 01.01.2020'!#REF!</formula>
    </cfRule>
  </conditionalFormatting>
  <conditionalFormatting sqref="B99">
    <cfRule type="cellIs" priority="33" dxfId="40" operator="equal" stopIfTrue="1">
      <formula>$G98</formula>
    </cfRule>
  </conditionalFormatting>
  <conditionalFormatting sqref="B101">
    <cfRule type="cellIs" priority="32" dxfId="40" operator="equal" stopIfTrue="1">
      <formula>'звіт з 01.01.2020'!#REF!</formula>
    </cfRule>
  </conditionalFormatting>
  <conditionalFormatting sqref="B111">
    <cfRule type="cellIs" priority="31" dxfId="40" operator="equal" stopIfTrue="1">
      <formula>$G110</formula>
    </cfRule>
  </conditionalFormatting>
  <conditionalFormatting sqref="B112">
    <cfRule type="cellIs" priority="30" dxfId="40" operator="equal" stopIfTrue="1">
      <formula>$G111</formula>
    </cfRule>
  </conditionalFormatting>
  <conditionalFormatting sqref="B113">
    <cfRule type="cellIs" priority="29" dxfId="40" operator="equal" stopIfTrue="1">
      <formula>$G112</formula>
    </cfRule>
  </conditionalFormatting>
  <conditionalFormatting sqref="B115">
    <cfRule type="cellIs" priority="28" dxfId="40" operator="equal" stopIfTrue="1">
      <formula>$G113</formula>
    </cfRule>
  </conditionalFormatting>
  <conditionalFormatting sqref="B117">
    <cfRule type="cellIs" priority="27" dxfId="40" operator="equal" stopIfTrue="1">
      <formula>$G116</formula>
    </cfRule>
  </conditionalFormatting>
  <conditionalFormatting sqref="B118">
    <cfRule type="cellIs" priority="26" dxfId="40" operator="equal" stopIfTrue="1">
      <formula>$G117</formula>
    </cfRule>
  </conditionalFormatting>
  <conditionalFormatting sqref="B119">
    <cfRule type="cellIs" priority="25" dxfId="40" operator="equal" stopIfTrue="1">
      <formula>$G118</formula>
    </cfRule>
  </conditionalFormatting>
  <conditionalFormatting sqref="B120:B122">
    <cfRule type="cellIs" priority="24" dxfId="40" operator="equal" stopIfTrue="1">
      <formula>'звіт з 01.01.2020'!#REF!</formula>
    </cfRule>
  </conditionalFormatting>
  <conditionalFormatting sqref="B114">
    <cfRule type="cellIs" priority="20" dxfId="40" operator="equal" stopIfTrue="1">
      <formula>$G113</formula>
    </cfRule>
  </conditionalFormatting>
  <conditionalFormatting sqref="B116">
    <cfRule type="cellIs" priority="19" dxfId="40" operator="equal" stopIfTrue="1">
      <formula>'звіт з 01.01.2020'!#REF!</formula>
    </cfRule>
  </conditionalFormatting>
  <conditionalFormatting sqref="B126">
    <cfRule type="cellIs" priority="18" dxfId="40" operator="equal" stopIfTrue="1">
      <formula>$G125</formula>
    </cfRule>
  </conditionalFormatting>
  <conditionalFormatting sqref="B127">
    <cfRule type="cellIs" priority="17" dxfId="40" operator="equal" stopIfTrue="1">
      <formula>$G126</formula>
    </cfRule>
  </conditionalFormatting>
  <conditionalFormatting sqref="B128">
    <cfRule type="cellIs" priority="16" dxfId="40" operator="equal" stopIfTrue="1">
      <formula>$G127</formula>
    </cfRule>
  </conditionalFormatting>
  <conditionalFormatting sqref="B130">
    <cfRule type="cellIs" priority="15" dxfId="40" operator="equal" stopIfTrue="1">
      <formula>$G128</formula>
    </cfRule>
  </conditionalFormatting>
  <conditionalFormatting sqref="B132">
    <cfRule type="cellIs" priority="14" dxfId="40" operator="equal" stopIfTrue="1">
      <formula>'звіт з 01.01.2020'!#REF!</formula>
    </cfRule>
  </conditionalFormatting>
  <conditionalFormatting sqref="B133">
    <cfRule type="cellIs" priority="13" dxfId="40" operator="equal" stopIfTrue="1">
      <formula>$G132</formula>
    </cfRule>
  </conditionalFormatting>
  <conditionalFormatting sqref="B134">
    <cfRule type="cellIs" priority="12" dxfId="40" operator="equal" stopIfTrue="1">
      <formula>$G133</formula>
    </cfRule>
  </conditionalFormatting>
  <conditionalFormatting sqref="B135:B137">
    <cfRule type="cellIs" priority="11" dxfId="40" operator="equal" stopIfTrue="1">
      <formula>'звіт з 01.01.2020'!#REF!</formula>
    </cfRule>
  </conditionalFormatting>
  <conditionalFormatting sqref="B129">
    <cfRule type="cellIs" priority="7" dxfId="40" operator="equal" stopIfTrue="1">
      <formula>$G128</formula>
    </cfRule>
  </conditionalFormatting>
  <conditionalFormatting sqref="B131">
    <cfRule type="cellIs" priority="6" dxfId="40" operator="equal" stopIfTrue="1">
      <formula>'звіт з 01.01.2020'!#REF!</formula>
    </cfRule>
  </conditionalFormatting>
  <printOptions/>
  <pageMargins left="0.16" right="0.16" top="0.35" bottom="0.3" header="0.31496062992125984" footer="0.31496062992125984"/>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ugkx551_3</cp:lastModifiedBy>
  <cp:lastPrinted>2020-01-14T15:06:59Z</cp:lastPrinted>
  <dcterms:created xsi:type="dcterms:W3CDTF">2018-12-28T08:43:53Z</dcterms:created>
  <dcterms:modified xsi:type="dcterms:W3CDTF">2020-01-14T15:09:16Z</dcterms:modified>
  <cp:category/>
  <cp:version/>
  <cp:contentType/>
  <cp:contentStatus/>
</cp:coreProperties>
</file>