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55" windowWidth="15480" windowHeight="1170" tabRatio="611" activeTab="0"/>
  </bookViews>
  <sheets>
    <sheet name="1162" sheetId="1" r:id="rId1"/>
  </sheets>
  <definedNames>
    <definedName name="_xlnm.Print_Titles" localSheetId="0">'1162'!$68:$69</definedName>
    <definedName name="_xlnm.Print_Area" localSheetId="0">'1162'!$A$1:$L$109</definedName>
  </definedNames>
  <calcPr fullCalcOnLoad="1"/>
</workbook>
</file>

<file path=xl/sharedStrings.xml><?xml version="1.0" encoding="utf-8"?>
<sst xmlns="http://schemas.openxmlformats.org/spreadsheetml/2006/main" count="187" uniqueCount="126">
  <si>
    <t>грн.</t>
  </si>
  <si>
    <t>Програма розвитку системи цивільного захисту в м. Кривому Розі на 2016 - 2020 роки</t>
  </si>
  <si>
    <t>Усього:</t>
  </si>
  <si>
    <t>Бюджетний кодекс України (Закон від 08.07.2010р. №2456-VI,зі змінами та доповненнями)</t>
  </si>
  <si>
    <t>Конституція України (Закон від 28.06.1996 №254/96-ВР, зі змінами та доповненнями)</t>
  </si>
  <si>
    <t>0610000</t>
  </si>
  <si>
    <t>0600000</t>
  </si>
  <si>
    <t>Ю.В. Назарова</t>
  </si>
  <si>
    <t>Заступник директора департаменту фінансів - начальник бюджетного управління</t>
  </si>
  <si>
    <t>ЗАТВЕРДЖЕНО</t>
  </si>
  <si>
    <t>ПАСПОРТ</t>
  </si>
  <si>
    <t>1.</t>
  </si>
  <si>
    <t>2.</t>
  </si>
  <si>
    <t>3.</t>
  </si>
  <si>
    <t>(найменування головного розпорядника)</t>
  </si>
  <si>
    <t>(найменування відповідального виконавця)</t>
  </si>
  <si>
    <t>(КФКВК)</t>
  </si>
  <si>
    <t>(найменування бюджетної програми)</t>
  </si>
  <si>
    <t xml:space="preserve">4. </t>
  </si>
  <si>
    <t xml:space="preserve">5. </t>
  </si>
  <si>
    <t xml:space="preserve">Підстави для виконання бюджетної програми: </t>
  </si>
  <si>
    <t>6.</t>
  </si>
  <si>
    <t>Мета бюджетної програми:</t>
  </si>
  <si>
    <t>7.</t>
  </si>
  <si>
    <t>№ з/п</t>
  </si>
  <si>
    <t>8.</t>
  </si>
  <si>
    <t>Загальний фонд</t>
  </si>
  <si>
    <t>Спеціальний фонд</t>
  </si>
  <si>
    <t>9.</t>
  </si>
  <si>
    <t>10.</t>
  </si>
  <si>
    <t>Одиниця виміру</t>
  </si>
  <si>
    <t>ПОГОДЖЕНО:</t>
  </si>
  <si>
    <t>од.</t>
  </si>
  <si>
    <t>Департамент освіти і науки виконкому Криворізької міської ради</t>
  </si>
  <si>
    <t>департаменту освіти і науки виконкому Криворізької міської ради</t>
  </si>
  <si>
    <t>(найменування головного розпорядника коштів міського бюджету)</t>
  </si>
  <si>
    <t>бюджетної програми місцевого бюджету на 2019 рік</t>
  </si>
  <si>
    <t>Завдання</t>
  </si>
  <si>
    <t>Напрями використання бюджетних коштів:</t>
  </si>
  <si>
    <t>Завдання бюджетної програми:</t>
  </si>
  <si>
    <t>Наприми використнання бюджетних коштів</t>
  </si>
  <si>
    <t>у тому числі бюджет розвитку</t>
  </si>
  <si>
    <t>Усього</t>
  </si>
  <si>
    <t>Джерело фінансування</t>
  </si>
  <si>
    <t>Назва місцевої/регіональної програми</t>
  </si>
  <si>
    <t>Результативні показники бюджетної програми:</t>
  </si>
  <si>
    <t>Показник</t>
  </si>
  <si>
    <t>(підпис)</t>
  </si>
  <si>
    <t>Програма перспективного розвитку освіти м. Кривого Рогу на 2019 - 2021 роки</t>
  </si>
  <si>
    <t>осіб</t>
  </si>
  <si>
    <t>Розрахунок</t>
  </si>
  <si>
    <t>%</t>
  </si>
  <si>
    <t>Розрахунок до кошторису на 2019 рік</t>
  </si>
  <si>
    <t>кількість придбаної побутової техніки та іншого обладнання довгострокового користування</t>
  </si>
  <si>
    <t>середні витрати на придбання одиниці побутової техніки та іншого обладнання довгострокового користування</t>
  </si>
  <si>
    <t>середні витрати на проведення одного капітального ремонту</t>
  </si>
  <si>
    <t>відсоток оновлення обладнання та предметів довгострокового користування до запланованого обсягу видатків</t>
  </si>
  <si>
    <t xml:space="preserve">відсоток обсягу коштів направлених на проведення капітальних ремонтів до запланованого </t>
  </si>
  <si>
    <t>0990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</si>
  <si>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</si>
  <si>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 Забезпечити надання якісних послуг з централізованого господарського обслуговування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</si>
  <si>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проведення первинної професійної орієнтації учнів у навчально-виробничих комбінатах</t>
    </r>
  </si>
  <si>
    <t>кількість одержувачів допомоги</t>
  </si>
  <si>
    <t>середній розмір допомоги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</si>
  <si>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Забезпечення прав дітей з особливими освітніми потребами віком від 2 до 18 років на здобуття дошкільної та загальної середньої освіти</t>
    </r>
  </si>
  <si>
    <t>(КТПКВК МБ)</t>
  </si>
  <si>
    <t>гривень</t>
  </si>
  <si>
    <t xml:space="preserve">Обсяг бюджетних призначень/бюджетних асигнувань </t>
  </si>
  <si>
    <t xml:space="preserve">гривень, у тому числі загального фонду </t>
  </si>
  <si>
    <t>гривень та спеціального фонду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</si>
  <si>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</t>
  </si>
  <si>
    <t>Перелік місцевих/регіональних програм, що виконуються у складі бюджетної програми:</t>
  </si>
  <si>
    <t>Продукту</t>
  </si>
  <si>
    <t>Ефективності</t>
  </si>
  <si>
    <t>Якості</t>
  </si>
  <si>
    <t>Затрат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</si>
  <si>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</t>
  </si>
  <si>
    <t>Забезпечення реалізації інших програм та заходів у сфері освіти</t>
  </si>
  <si>
    <t>Забезпечення діяльності централізованих бухгалтерій відділів освіти виконкомів районних у місті рад</t>
  </si>
  <si>
    <t xml:space="preserve">Забезпечення діяльності груп по централізованому господарському обслуговуванню </t>
  </si>
  <si>
    <t>Забезпечення діяльбності закладів первинної професійної орієнтації учнів</t>
  </si>
  <si>
    <t>Забезпечення діяльності закладів для дітей з особливими освітніми потребами</t>
  </si>
  <si>
    <t>Допомога  дітям-сиротам та дітям, позбавленим батьківського піклування, яким виповнюється 18 років</t>
  </si>
  <si>
    <t>Покращення матеріально-технічної бази закладів освіти міста</t>
  </si>
  <si>
    <t xml:space="preserve">грн. </t>
  </si>
  <si>
    <t>0611162</t>
  </si>
  <si>
    <t>Інші програми та заходи у сфері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</si>
  <si>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</si>
  <si>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Централізоване забезпечення покращення матеріально-технічної бази закладів освіти міста</t>
    </r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</si>
  <si>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роки",  від 24.12.2015 №60 "Про затвердження Програми розвитку системи цивільного захисту в м. Кривому Розі на 2016-2020 роки" (зі змінами)</t>
  </si>
  <si>
    <t>Постанова Кабінету Міністрів України від 25.08.2005 №823 "Про затвердження Порядку надання одноразової допомоги дітям-сиротам і дітям, позбавленим батьківського піклування, після досягнення 18-річного віку"</t>
  </si>
  <si>
    <t>обсяг видатків на придбання побутової техніки та іншого обладнання довгострокового користування</t>
  </si>
  <si>
    <t xml:space="preserve">обсяг видатків на проведення капітальних ремонтів </t>
  </si>
  <si>
    <t>обсяг видатків на виготовлення проектно-кошторисної документації</t>
  </si>
  <si>
    <t xml:space="preserve">обсяг видатків на проведення поточних послуг та придбання предметів, матеріалів, обладнання та інвентарю </t>
  </si>
  <si>
    <t>кількість виготовлених проектно-кошторисних документів на здійснення капітальних ремонтів</t>
  </si>
  <si>
    <t>середні витрати на виготовлення однієї проектно-кошторисної документації на здійснення капітального ремонту</t>
  </si>
  <si>
    <t>відсоток обсягу коштів направлених на виготовлення проектно-кошторисної документації до запаланованого</t>
  </si>
  <si>
    <t>Наказ Міністерства фінансів України 26 серпня 2014 року №836</t>
  </si>
  <si>
    <t>(у редакції наказу Міністерства фінансів України від 29 грудня 2018 року №1209)</t>
  </si>
  <si>
    <t>Наказ/розпорядчий документ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</si>
  <si>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</si>
  <si>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</si>
  <si>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(ініціали/ініціал, прізвище)</t>
  </si>
  <si>
    <t>(дата погодження)</t>
  </si>
  <si>
    <t>М.П.</t>
  </si>
  <si>
    <t>обсяг поточних видатків для виплати допомоги  дітям-сиротам та дітям, позбавленим батьківського піклування, яким виповнюється 18 років</t>
  </si>
  <si>
    <t>Забезпечення необхідних умов функціонування і розвитку закладів освіти міста</t>
  </si>
  <si>
    <t>обсяг поточних та капітальних видатків на покращення матеріально-технічної бази закладів освіти міста в т.ч.:</t>
  </si>
  <si>
    <t xml:space="preserve">Забезпечення соціальних гарантій дітям-сиротам та дітям позбавленим батьківського піклування, після досягнення ними 18 річного віку 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</si>
  <si>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(зі змінами)</t>
  </si>
  <si>
    <t>Департамент фінансів виконкому Криворізької міської ради</t>
  </si>
  <si>
    <t>кількість виконаних робіт з капітального ремонту</t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</si>
  <si>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оздоровлення дітей міста</t>
    </r>
  </si>
  <si>
    <t>Т.П. Кріпак</t>
  </si>
  <si>
    <t>Здійснення перевезення залізничним транспортом до комунального позашкільного закладу "Дитячий оздоровчий табір "Слава" з супроводом дорослими</t>
  </si>
  <si>
    <t>обсяг видатків на бронювання місць для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</si>
  <si>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обсяг видатків на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</si>
  <si>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кількість місць, які буде заброновано</t>
  </si>
  <si>
    <t>кількість осіб, яких буде перевезено до оздоровчого табору</t>
  </si>
  <si>
    <t xml:space="preserve">середні витрати на перевезення однієї людини залізничним транспортом до комунального позашкільного закладу "Дитячий оздоровчий табір "Слава" </t>
  </si>
  <si>
    <t xml:space="preserve">середні витрати на бронювання місць для перевезення однієї людини залізничним транспортом до комунального позашкільного закладу "Дитячий оздоровчий табір "Слава" </t>
  </si>
  <si>
    <t>відсоток осіб, які будуть перевезені до комунального позашкільного закладу "Дитячий оздоровчий табір "Слава" з супроводом дорослими</t>
  </si>
  <si>
    <t>Наказ департаменту освіти і науки виконкому Криворізької міської ради від 24.05.2019 №157 "Про організацію перевезення дітей до комунального позашкільного закладу "Дитячий оздоровчий табір "Слава (м. Скадовськ)"</t>
  </si>
  <si>
    <t>Директор департаменту освіим</t>
  </si>
  <si>
    <t>від 27 травня 2019 року   №158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</si>
</sst>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[$-FC19]d\ mmmm\ yyyy\ &quot;г.&quot;"/>
    <numFmt numFmtId="178" formatCode="#,##0.00_ ;[Red]\-#,##0.00\ "/>
    <numFmt numFmtId="179" formatCode="#,##0_ ;[Red]\-#,##0\ "/>
    <numFmt numFmtId="180" formatCode="0.0000000"/>
    <numFmt numFmtId="181" formatCode="0.000000"/>
    <numFmt numFmtId="182" formatCode="0.00000"/>
    <numFmt numFmtId="183" formatCode="0.00000000"/>
    <numFmt numFmtId="184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4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3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09"/>
  <sheetViews>
    <sheetView tabSelected="1" view="pageBreakPreview" zoomScale="60" zoomScaleNormal="60" zoomScalePageLayoutView="0" workbookViewId="0" topLeftCell="A1">
      <selection activeCell="J8" sqref="J8:L8"/>
    </sheetView>
  </sheetViews>
  <sheetFormatPr defaultColWidth="9.140625" defaultRowHeight="15"/>
  <cols>
    <col min="1" max="1" width="4.28125" style="8" customWidth="1"/>
    <col min="2" max="2" width="9.57421875" style="8" customWidth="1"/>
    <col min="3" max="3" width="2.7109375" style="8" customWidth="1"/>
    <col min="4" max="4" width="8.7109375" style="8" customWidth="1"/>
    <col min="5" max="5" width="29.140625" style="8" customWidth="1"/>
    <col min="6" max="6" width="15.7109375" style="8" customWidth="1"/>
    <col min="7" max="8" width="22.28125" style="8" customWidth="1"/>
    <col min="9" max="9" width="25.7109375" style="8" customWidth="1"/>
    <col min="10" max="11" width="24.421875" style="8" customWidth="1"/>
    <col min="12" max="12" width="24.28125" style="8" customWidth="1"/>
    <col min="13" max="13" width="26.28125" style="9" customWidth="1"/>
    <col min="14" max="14" width="14.7109375" style="8" bestFit="1" customWidth="1"/>
    <col min="15" max="16384" width="9.140625" style="8" customWidth="1"/>
  </cols>
  <sheetData>
    <row r="1" spans="9:12" ht="17.25" customHeight="1">
      <c r="I1" s="5"/>
      <c r="J1" s="50" t="s">
        <v>9</v>
      </c>
      <c r="K1" s="50"/>
      <c r="L1" s="50"/>
    </row>
    <row r="2" spans="9:12" ht="16.5" customHeight="1">
      <c r="I2" s="5"/>
      <c r="J2" s="50" t="s">
        <v>98</v>
      </c>
      <c r="K2" s="50"/>
      <c r="L2" s="50"/>
    </row>
    <row r="3" spans="6:12" ht="13.5" customHeight="1">
      <c r="F3" s="9"/>
      <c r="G3" s="9"/>
      <c r="H3" s="9"/>
      <c r="I3" s="5"/>
      <c r="J3" s="50" t="s">
        <v>99</v>
      </c>
      <c r="K3" s="50"/>
      <c r="L3" s="50"/>
    </row>
    <row r="4" spans="9:12" ht="20.25" customHeight="1">
      <c r="I4" s="6"/>
      <c r="J4" s="51" t="s">
        <v>9</v>
      </c>
      <c r="K4" s="51"/>
      <c r="L4" s="51"/>
    </row>
    <row r="5" spans="6:12" ht="20.25" customHeight="1">
      <c r="F5" s="1"/>
      <c r="G5" s="1"/>
      <c r="H5" s="1"/>
      <c r="I5" s="5"/>
      <c r="J5" s="51" t="s">
        <v>100</v>
      </c>
      <c r="K5" s="51"/>
      <c r="L5" s="51"/>
    </row>
    <row r="6" spans="6:12" ht="15" customHeight="1">
      <c r="F6" s="1"/>
      <c r="G6" s="1"/>
      <c r="H6" s="1"/>
      <c r="I6" s="5"/>
      <c r="J6" s="52" t="s">
        <v>34</v>
      </c>
      <c r="K6" s="52"/>
      <c r="L6" s="52"/>
    </row>
    <row r="7" spans="6:12" ht="15" customHeight="1">
      <c r="F7" s="1"/>
      <c r="G7" s="1"/>
      <c r="H7" s="1"/>
      <c r="I7" s="7"/>
      <c r="J7" s="53" t="s">
        <v>35</v>
      </c>
      <c r="K7" s="53"/>
      <c r="L7" s="53"/>
    </row>
    <row r="8" spans="6:12" ht="28.5" customHeight="1">
      <c r="F8" s="1"/>
      <c r="G8" s="1"/>
      <c r="H8" s="1"/>
      <c r="I8" s="6"/>
      <c r="J8" s="69" t="s">
        <v>125</v>
      </c>
      <c r="K8" s="69"/>
      <c r="L8" s="69"/>
    </row>
    <row r="9" ht="27.75" customHeight="1"/>
    <row r="10" spans="1:12" ht="14.25" customHeight="1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0.25" customHeight="1">
      <c r="A11" s="46" t="s">
        <v>36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ht="9" customHeight="1"/>
    <row r="13" spans="1:12" ht="21.75" customHeight="1">
      <c r="A13" s="10" t="s">
        <v>11</v>
      </c>
      <c r="B13" s="11" t="s">
        <v>6</v>
      </c>
      <c r="C13" s="12"/>
      <c r="D13" s="47" t="s">
        <v>33</v>
      </c>
      <c r="E13" s="47"/>
      <c r="F13" s="47"/>
      <c r="G13" s="47"/>
      <c r="H13" s="47"/>
      <c r="I13" s="47"/>
      <c r="J13" s="47"/>
      <c r="K13" s="47"/>
      <c r="L13" s="47"/>
    </row>
    <row r="14" spans="1:12" ht="9.75" customHeight="1">
      <c r="A14" s="10"/>
      <c r="B14" s="36" t="s">
        <v>65</v>
      </c>
      <c r="D14" s="49" t="s">
        <v>14</v>
      </c>
      <c r="E14" s="49"/>
      <c r="F14" s="49"/>
      <c r="G14" s="49"/>
      <c r="H14" s="49"/>
      <c r="I14" s="49"/>
      <c r="J14" s="49"/>
      <c r="K14" s="49"/>
      <c r="L14" s="49"/>
    </row>
    <row r="15" spans="1:12" ht="21" customHeight="1">
      <c r="A15" s="10" t="s">
        <v>12</v>
      </c>
      <c r="B15" s="11" t="s">
        <v>5</v>
      </c>
      <c r="C15" s="12"/>
      <c r="D15" s="47" t="s">
        <v>33</v>
      </c>
      <c r="E15" s="47"/>
      <c r="F15" s="47"/>
      <c r="G15" s="47"/>
      <c r="H15" s="47"/>
      <c r="I15" s="47"/>
      <c r="J15" s="47"/>
      <c r="K15" s="47"/>
      <c r="L15" s="47"/>
    </row>
    <row r="16" spans="1:12" ht="10.5" customHeight="1">
      <c r="A16" s="10"/>
      <c r="B16" s="36" t="s">
        <v>65</v>
      </c>
      <c r="D16" s="49" t="s">
        <v>15</v>
      </c>
      <c r="E16" s="49"/>
      <c r="F16" s="49"/>
      <c r="G16" s="49"/>
      <c r="H16" s="49"/>
      <c r="I16" s="49"/>
      <c r="J16" s="49"/>
      <c r="K16" s="49"/>
      <c r="L16" s="49"/>
    </row>
    <row r="17" spans="1:12" ht="18.75" customHeight="1">
      <c r="A17" s="10" t="s">
        <v>13</v>
      </c>
      <c r="B17" s="11" t="s">
        <v>85</v>
      </c>
      <c r="C17" s="12"/>
      <c r="D17" s="11" t="s">
        <v>58</v>
      </c>
      <c r="E17" s="47" t="s">
        <v>86</v>
      </c>
      <c r="F17" s="47"/>
      <c r="G17" s="47"/>
      <c r="H17" s="47"/>
      <c r="I17" s="47"/>
      <c r="J17" s="47"/>
      <c r="K17" s="47"/>
      <c r="L17" s="47"/>
    </row>
    <row r="18" spans="1:12" ht="10.5" customHeight="1">
      <c r="A18" s="10"/>
      <c r="B18" s="36" t="s">
        <v>65</v>
      </c>
      <c r="D18" s="13" t="s">
        <v>16</v>
      </c>
      <c r="E18" s="58" t="s">
        <v>17</v>
      </c>
      <c r="F18" s="58"/>
      <c r="G18" s="58"/>
      <c r="H18" s="58"/>
      <c r="I18" s="58"/>
      <c r="J18" s="58"/>
      <c r="K18" s="58"/>
      <c r="L18" s="58"/>
    </row>
    <row r="19" spans="1:12" ht="24" customHeight="1">
      <c r="A19" s="10" t="s">
        <v>18</v>
      </c>
      <c r="B19" s="48" t="s">
        <v>67</v>
      </c>
      <c r="C19" s="48"/>
      <c r="D19" s="48"/>
      <c r="E19" s="48"/>
      <c r="F19" s="48"/>
      <c r="G19" s="34">
        <f>J19+B20</f>
        <v>74122852.53999999</v>
      </c>
      <c r="H19" s="48" t="s">
        <v>68</v>
      </c>
      <c r="I19" s="48"/>
      <c r="J19" s="34">
        <f>40485019-70000-399600-882000-60000-150000-577098-336000</f>
        <v>38010321</v>
      </c>
      <c r="K19" s="59" t="s">
        <v>69</v>
      </c>
      <c r="L19" s="59"/>
    </row>
    <row r="20" spans="2:13" ht="21" customHeight="1">
      <c r="B20" s="55">
        <f>37164810-1147176.46+104000-9102</f>
        <v>36112531.54</v>
      </c>
      <c r="C20" s="55"/>
      <c r="D20" s="55"/>
      <c r="E20" s="12" t="s">
        <v>66</v>
      </c>
      <c r="I20" s="14"/>
      <c r="J20" s="14"/>
      <c r="K20" s="15"/>
      <c r="L20" s="16"/>
      <c r="M20" s="17"/>
    </row>
    <row r="21" spans="1:12" ht="29.25" customHeight="1">
      <c r="A21" s="12" t="s">
        <v>19</v>
      </c>
      <c r="B21" s="48" t="s">
        <v>20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8" customHeight="1">
      <c r="A22" s="12"/>
      <c r="B22" s="56" t="s">
        <v>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7.25" customHeight="1">
      <c r="A23" s="12"/>
      <c r="B23" s="56" t="s">
        <v>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34.5" customHeight="1">
      <c r="A24" s="12"/>
      <c r="B24" s="56" t="s">
        <v>110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34.5" customHeight="1">
      <c r="A25" s="12"/>
      <c r="B25" s="56" t="s">
        <v>90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34.5" customHeight="1">
      <c r="A26" s="12"/>
      <c r="B26" s="56" t="s">
        <v>70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9.5" customHeight="1">
      <c r="A27" s="12"/>
      <c r="B27" s="56" t="s">
        <v>76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3" ht="39" customHeight="1">
      <c r="A28" s="12"/>
      <c r="B28" s="56" t="s">
        <v>89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8"/>
    </row>
    <row r="29" spans="1:13" ht="35.25" customHeight="1">
      <c r="A29" s="12"/>
      <c r="B29" s="56" t="s">
        <v>123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18"/>
    </row>
    <row r="30" spans="1:12" ht="29.25" customHeight="1">
      <c r="A30" s="12" t="s">
        <v>21</v>
      </c>
      <c r="B30" s="48" t="s">
        <v>101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3" ht="10.5" customHeight="1">
      <c r="A31" s="12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18"/>
    </row>
    <row r="32" spans="1:13" ht="18.75" customHeight="1">
      <c r="A32" s="12"/>
      <c r="B32" s="57" t="s">
        <v>24</v>
      </c>
      <c r="C32" s="57"/>
      <c r="D32" s="57" t="s">
        <v>102</v>
      </c>
      <c r="E32" s="57"/>
      <c r="F32" s="57"/>
      <c r="G32" s="57"/>
      <c r="H32" s="57"/>
      <c r="I32" s="57"/>
      <c r="J32" s="57"/>
      <c r="K32" s="57"/>
      <c r="L32" s="57"/>
      <c r="M32" s="18"/>
    </row>
    <row r="33" spans="1:13" ht="18.75" customHeight="1">
      <c r="A33" s="12"/>
      <c r="B33" s="54">
        <v>1</v>
      </c>
      <c r="C33" s="54"/>
      <c r="D33" s="42" t="s">
        <v>109</v>
      </c>
      <c r="E33" s="43"/>
      <c r="F33" s="43"/>
      <c r="G33" s="43"/>
      <c r="H33" s="43"/>
      <c r="I33" s="43"/>
      <c r="J33" s="43"/>
      <c r="K33" s="43"/>
      <c r="L33" s="44"/>
      <c r="M33" s="18"/>
    </row>
    <row r="34" spans="1:13" ht="20.25" customHeight="1">
      <c r="A34" s="12"/>
      <c r="B34" s="54">
        <v>2</v>
      </c>
      <c r="C34" s="54"/>
      <c r="D34" s="42" t="s">
        <v>107</v>
      </c>
      <c r="E34" s="43"/>
      <c r="F34" s="43"/>
      <c r="G34" s="43"/>
      <c r="H34" s="43"/>
      <c r="I34" s="43"/>
      <c r="J34" s="43"/>
      <c r="K34" s="43"/>
      <c r="L34" s="44"/>
      <c r="M34" s="18"/>
    </row>
    <row r="35" spans="1:27" ht="21" customHeight="1">
      <c r="A35" s="12" t="s">
        <v>21</v>
      </c>
      <c r="B35" s="48" t="s">
        <v>22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2:12" ht="21" customHeight="1">
      <c r="B36" s="60" t="s">
        <v>77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22.5" customHeight="1">
      <c r="A37" s="12" t="s">
        <v>23</v>
      </c>
      <c r="B37" s="48" t="s">
        <v>39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ht="8.25" customHeight="1"/>
    <row r="39" spans="2:12" ht="17.25" customHeight="1">
      <c r="B39" s="57" t="s">
        <v>24</v>
      </c>
      <c r="C39" s="57"/>
      <c r="D39" s="57" t="s">
        <v>37</v>
      </c>
      <c r="E39" s="57"/>
      <c r="F39" s="57"/>
      <c r="G39" s="57"/>
      <c r="H39" s="57"/>
      <c r="I39" s="57"/>
      <c r="J39" s="57"/>
      <c r="K39" s="57"/>
      <c r="L39" s="57"/>
    </row>
    <row r="40" spans="2:12" ht="16.5" customHeight="1" hidden="1">
      <c r="B40" s="54">
        <v>1</v>
      </c>
      <c r="C40" s="54"/>
      <c r="D40" s="61" t="s">
        <v>59</v>
      </c>
      <c r="E40" s="61"/>
      <c r="F40" s="61"/>
      <c r="G40" s="61"/>
      <c r="H40" s="61"/>
      <c r="I40" s="61"/>
      <c r="J40" s="61"/>
      <c r="K40" s="61"/>
      <c r="L40" s="61"/>
    </row>
    <row r="41" spans="2:12" ht="18.75" customHeight="1" hidden="1">
      <c r="B41" s="54">
        <v>2</v>
      </c>
      <c r="C41" s="54"/>
      <c r="D41" s="61" t="s">
        <v>60</v>
      </c>
      <c r="E41" s="61"/>
      <c r="F41" s="61"/>
      <c r="G41" s="61"/>
      <c r="H41" s="61"/>
      <c r="I41" s="61"/>
      <c r="J41" s="61"/>
      <c r="K41" s="61"/>
      <c r="L41" s="61"/>
    </row>
    <row r="42" spans="2:12" ht="18.75" customHeight="1" hidden="1">
      <c r="B42" s="54">
        <v>3</v>
      </c>
      <c r="C42" s="54"/>
      <c r="D42" s="61" t="s">
        <v>61</v>
      </c>
      <c r="E42" s="61"/>
      <c r="F42" s="61"/>
      <c r="G42" s="61"/>
      <c r="H42" s="61"/>
      <c r="I42" s="61"/>
      <c r="J42" s="61"/>
      <c r="K42" s="61"/>
      <c r="L42" s="61"/>
    </row>
    <row r="43" spans="2:12" ht="18.75" customHeight="1" hidden="1">
      <c r="B43" s="54">
        <v>5</v>
      </c>
      <c r="C43" s="54"/>
      <c r="D43" s="61" t="s">
        <v>64</v>
      </c>
      <c r="E43" s="61"/>
      <c r="F43" s="61"/>
      <c r="G43" s="61"/>
      <c r="H43" s="61"/>
      <c r="I43" s="61"/>
      <c r="J43" s="61"/>
      <c r="K43" s="61"/>
      <c r="L43" s="61"/>
    </row>
    <row r="44" spans="2:12" ht="21.75" customHeight="1">
      <c r="B44" s="54">
        <v>1</v>
      </c>
      <c r="C44" s="54"/>
      <c r="D44" s="61" t="s">
        <v>87</v>
      </c>
      <c r="E44" s="61"/>
      <c r="F44" s="61"/>
      <c r="G44" s="61"/>
      <c r="H44" s="61"/>
      <c r="I44" s="61"/>
      <c r="J44" s="61"/>
      <c r="K44" s="61"/>
      <c r="L44" s="61"/>
    </row>
    <row r="45" spans="2:12" ht="19.5" customHeight="1">
      <c r="B45" s="54">
        <v>2</v>
      </c>
      <c r="C45" s="54"/>
      <c r="D45" s="61" t="s">
        <v>88</v>
      </c>
      <c r="E45" s="61"/>
      <c r="F45" s="61"/>
      <c r="G45" s="61"/>
      <c r="H45" s="61"/>
      <c r="I45" s="61"/>
      <c r="J45" s="61"/>
      <c r="K45" s="61"/>
      <c r="L45" s="61"/>
    </row>
    <row r="46" spans="2:12" ht="24.75" customHeight="1">
      <c r="B46" s="54">
        <v>3</v>
      </c>
      <c r="C46" s="54"/>
      <c r="D46" s="61" t="s">
        <v>113</v>
      </c>
      <c r="E46" s="61"/>
      <c r="F46" s="61"/>
      <c r="G46" s="61"/>
      <c r="H46" s="61"/>
      <c r="I46" s="61"/>
      <c r="J46" s="61"/>
      <c r="K46" s="61"/>
      <c r="L46" s="61"/>
    </row>
    <row r="47" spans="1:12" ht="23.25" customHeight="1">
      <c r="A47" s="12" t="s">
        <v>25</v>
      </c>
      <c r="B47" s="48" t="s">
        <v>38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ht="20.25" customHeight="1">
      <c r="L48" s="19" t="s">
        <v>66</v>
      </c>
    </row>
    <row r="49" spans="1:14" ht="32.25" customHeight="1">
      <c r="A49" s="20"/>
      <c r="B49" s="57" t="s">
        <v>24</v>
      </c>
      <c r="C49" s="57"/>
      <c r="D49" s="57" t="s">
        <v>40</v>
      </c>
      <c r="E49" s="57"/>
      <c r="F49" s="57"/>
      <c r="G49" s="57"/>
      <c r="H49" s="57"/>
      <c r="I49" s="4" t="s">
        <v>26</v>
      </c>
      <c r="J49" s="4" t="s">
        <v>27</v>
      </c>
      <c r="K49" s="39" t="s">
        <v>41</v>
      </c>
      <c r="L49" s="4" t="s">
        <v>42</v>
      </c>
      <c r="M49" s="9">
        <v>42665913</v>
      </c>
      <c r="N49" s="32">
        <f>M49-M51</f>
        <v>42665913</v>
      </c>
    </row>
    <row r="50" spans="2:12" ht="8.25" customHeight="1">
      <c r="B50" s="64">
        <v>1</v>
      </c>
      <c r="C50" s="64"/>
      <c r="D50" s="64">
        <v>2</v>
      </c>
      <c r="E50" s="64"/>
      <c r="F50" s="64"/>
      <c r="G50" s="64"/>
      <c r="H50" s="64"/>
      <c r="I50" s="21">
        <v>3</v>
      </c>
      <c r="J50" s="21">
        <v>4</v>
      </c>
      <c r="K50" s="21">
        <v>5</v>
      </c>
      <c r="L50" s="21">
        <v>6</v>
      </c>
    </row>
    <row r="51" spans="2:14" ht="32.25" customHeight="1" hidden="1">
      <c r="B51" s="54">
        <v>1</v>
      </c>
      <c r="C51" s="54"/>
      <c r="D51" s="61" t="s">
        <v>78</v>
      </c>
      <c r="E51" s="61"/>
      <c r="F51" s="61"/>
      <c r="G51" s="61"/>
      <c r="H51" s="61"/>
      <c r="I51" s="33"/>
      <c r="J51" s="33"/>
      <c r="K51" s="40">
        <v>0</v>
      </c>
      <c r="L51" s="33">
        <f aca="true" t="shared" si="0" ref="L51:L58">I51+J51</f>
        <v>0</v>
      </c>
      <c r="M51" s="31">
        <f>I51+I52+I53</f>
        <v>0</v>
      </c>
      <c r="N51" s="8">
        <v>3773675</v>
      </c>
    </row>
    <row r="52" spans="2:12" ht="18" customHeight="1" hidden="1">
      <c r="B52" s="54">
        <v>2</v>
      </c>
      <c r="C52" s="54"/>
      <c r="D52" s="61" t="s">
        <v>79</v>
      </c>
      <c r="E52" s="61"/>
      <c r="F52" s="61"/>
      <c r="G52" s="61"/>
      <c r="H52" s="61"/>
      <c r="I52" s="33"/>
      <c r="J52" s="33"/>
      <c r="K52" s="40">
        <v>0</v>
      </c>
      <c r="L52" s="33">
        <f t="shared" si="0"/>
        <v>0</v>
      </c>
    </row>
    <row r="53" spans="2:12" ht="17.25" customHeight="1" hidden="1">
      <c r="B53" s="54">
        <v>3</v>
      </c>
      <c r="C53" s="54"/>
      <c r="D53" s="61" t="s">
        <v>80</v>
      </c>
      <c r="E53" s="61"/>
      <c r="F53" s="61"/>
      <c r="G53" s="61"/>
      <c r="H53" s="61"/>
      <c r="I53" s="33"/>
      <c r="J53" s="33"/>
      <c r="K53" s="40">
        <v>0</v>
      </c>
      <c r="L53" s="33">
        <f t="shared" si="0"/>
        <v>0</v>
      </c>
    </row>
    <row r="54" spans="2:12" ht="16.5" customHeight="1" hidden="1">
      <c r="B54" s="54">
        <v>4</v>
      </c>
      <c r="C54" s="54"/>
      <c r="D54" s="61" t="s">
        <v>81</v>
      </c>
      <c r="E54" s="61"/>
      <c r="F54" s="61"/>
      <c r="G54" s="61"/>
      <c r="H54" s="61"/>
      <c r="I54" s="33"/>
      <c r="J54" s="33"/>
      <c r="K54" s="40">
        <v>0</v>
      </c>
      <c r="L54" s="33">
        <f t="shared" si="0"/>
        <v>0</v>
      </c>
    </row>
    <row r="55" spans="2:12" ht="31.5" customHeight="1">
      <c r="B55" s="54">
        <v>1</v>
      </c>
      <c r="C55" s="54"/>
      <c r="D55" s="61" t="s">
        <v>82</v>
      </c>
      <c r="E55" s="61"/>
      <c r="F55" s="61"/>
      <c r="G55" s="61"/>
      <c r="H55" s="61"/>
      <c r="I55" s="33">
        <v>323990</v>
      </c>
      <c r="J55" s="33">
        <v>0</v>
      </c>
      <c r="K55" s="40">
        <v>0</v>
      </c>
      <c r="L55" s="33">
        <f t="shared" si="0"/>
        <v>323990</v>
      </c>
    </row>
    <row r="56" spans="2:12" ht="18" customHeight="1">
      <c r="B56" s="54">
        <v>2</v>
      </c>
      <c r="C56" s="54"/>
      <c r="D56" s="61" t="s">
        <v>83</v>
      </c>
      <c r="E56" s="61"/>
      <c r="F56" s="61"/>
      <c r="G56" s="61"/>
      <c r="H56" s="61"/>
      <c r="I56" s="33">
        <f>(40485019-I55-70000-399600-150000-882000-60000-577098-336000)-I57</f>
        <v>37527031</v>
      </c>
      <c r="J56" s="33">
        <f>37164810+2214055.54-3361232+104000-9102</f>
        <v>36112531.54</v>
      </c>
      <c r="K56" s="40">
        <f>J56</f>
        <v>36112531.54</v>
      </c>
      <c r="L56" s="33">
        <f t="shared" si="0"/>
        <v>73639562.53999999</v>
      </c>
    </row>
    <row r="57" spans="2:12" ht="39" customHeight="1">
      <c r="B57" s="54">
        <v>3</v>
      </c>
      <c r="C57" s="54"/>
      <c r="D57" s="42" t="s">
        <v>115</v>
      </c>
      <c r="E57" s="43"/>
      <c r="F57" s="43"/>
      <c r="G57" s="43"/>
      <c r="H57" s="44"/>
      <c r="I57" s="33">
        <f>67500+91800</f>
        <v>159300</v>
      </c>
      <c r="J57" s="33">
        <v>0</v>
      </c>
      <c r="K57" s="40">
        <v>0</v>
      </c>
      <c r="L57" s="33">
        <f t="shared" si="0"/>
        <v>159300</v>
      </c>
    </row>
    <row r="58" spans="2:12" ht="21.75" customHeight="1">
      <c r="B58" s="68" t="s">
        <v>2</v>
      </c>
      <c r="C58" s="68"/>
      <c r="D58" s="68"/>
      <c r="E58" s="68"/>
      <c r="F58" s="68"/>
      <c r="G58" s="68"/>
      <c r="H58" s="68"/>
      <c r="I58" s="35">
        <f>SUM(I51:I57)</f>
        <v>38010321</v>
      </c>
      <c r="J58" s="35">
        <f>SUM(J51:J57)</f>
        <v>36112531.54</v>
      </c>
      <c r="K58" s="35">
        <f>SUM(K51:K57)</f>
        <v>36112531.54</v>
      </c>
      <c r="L58" s="35">
        <f t="shared" si="0"/>
        <v>74122852.53999999</v>
      </c>
    </row>
    <row r="59" spans="1:27" s="9" customFormat="1" ht="20.25" customHeight="1">
      <c r="A59" s="12" t="s">
        <v>28</v>
      </c>
      <c r="B59" s="48" t="s">
        <v>71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s="9" customFormat="1" ht="19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19" t="s">
        <v>66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s="9" customFormat="1" ht="24.75" customHeight="1">
      <c r="A61" s="8"/>
      <c r="B61" s="57" t="s">
        <v>44</v>
      </c>
      <c r="C61" s="57"/>
      <c r="D61" s="57"/>
      <c r="E61" s="57"/>
      <c r="F61" s="57"/>
      <c r="G61" s="57"/>
      <c r="H61" s="57"/>
      <c r="I61" s="57"/>
      <c r="J61" s="4" t="s">
        <v>26</v>
      </c>
      <c r="K61" s="4" t="s">
        <v>27</v>
      </c>
      <c r="L61" s="4" t="s">
        <v>42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9" customFormat="1" ht="7.5" customHeight="1">
      <c r="A62" s="8"/>
      <c r="B62" s="64">
        <v>1</v>
      </c>
      <c r="C62" s="64"/>
      <c r="D62" s="64"/>
      <c r="E62" s="64"/>
      <c r="F62" s="64"/>
      <c r="G62" s="64"/>
      <c r="H62" s="64"/>
      <c r="I62" s="64"/>
      <c r="J62" s="21">
        <v>2</v>
      </c>
      <c r="K62" s="21">
        <v>3</v>
      </c>
      <c r="L62" s="21">
        <v>4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s="9" customFormat="1" ht="24" customHeight="1">
      <c r="A63" s="8"/>
      <c r="B63" s="61" t="s">
        <v>48</v>
      </c>
      <c r="C63" s="61"/>
      <c r="D63" s="61"/>
      <c r="E63" s="61"/>
      <c r="F63" s="61"/>
      <c r="G63" s="61"/>
      <c r="H63" s="61"/>
      <c r="I63" s="61"/>
      <c r="J63" s="30">
        <v>323990</v>
      </c>
      <c r="K63" s="30">
        <f>37164810+2214055.54-3361232+104000-9102</f>
        <v>36112531.54</v>
      </c>
      <c r="L63" s="35">
        <f>J63+K63</f>
        <v>36436521.54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s="9" customFormat="1" ht="24" customHeight="1">
      <c r="A64" s="8"/>
      <c r="B64" s="61" t="s">
        <v>1</v>
      </c>
      <c r="C64" s="61"/>
      <c r="D64" s="61"/>
      <c r="E64" s="61"/>
      <c r="F64" s="61"/>
      <c r="G64" s="61"/>
      <c r="H64" s="61"/>
      <c r="I64" s="61"/>
      <c r="J64" s="30">
        <v>2025671</v>
      </c>
      <c r="K64" s="30">
        <v>0</v>
      </c>
      <c r="L64" s="35">
        <f>J64+K64</f>
        <v>2025671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s="9" customFormat="1" ht="23.25" customHeight="1">
      <c r="A65" s="8"/>
      <c r="B65" s="68" t="s">
        <v>2</v>
      </c>
      <c r="C65" s="68"/>
      <c r="D65" s="68"/>
      <c r="E65" s="68"/>
      <c r="F65" s="68"/>
      <c r="G65" s="68"/>
      <c r="H65" s="68"/>
      <c r="I65" s="68"/>
      <c r="J65" s="35">
        <f>SUM(J63:J64)</f>
        <v>2349661</v>
      </c>
      <c r="K65" s="35">
        <f>SUM(K63:K64)</f>
        <v>36112531.54</v>
      </c>
      <c r="L65" s="35">
        <f>SUM(L63:L64)</f>
        <v>38462192.54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9" customFormat="1" ht="23.25" customHeight="1">
      <c r="A66" s="12" t="s">
        <v>29</v>
      </c>
      <c r="B66" s="48" t="s">
        <v>45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9" customFormat="1" ht="19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19" t="s">
        <v>66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9" customFormat="1" ht="24.75" customHeight="1">
      <c r="A68" s="8"/>
      <c r="B68" s="4" t="s">
        <v>24</v>
      </c>
      <c r="C68" s="57" t="s">
        <v>46</v>
      </c>
      <c r="D68" s="57"/>
      <c r="E68" s="57"/>
      <c r="F68" s="57"/>
      <c r="G68" s="4" t="s">
        <v>30</v>
      </c>
      <c r="H68" s="57" t="s">
        <v>43</v>
      </c>
      <c r="I68" s="57"/>
      <c r="J68" s="4" t="s">
        <v>26</v>
      </c>
      <c r="K68" s="4" t="s">
        <v>27</v>
      </c>
      <c r="L68" s="4" t="s">
        <v>42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9" customFormat="1" ht="8.25" customHeight="1">
      <c r="A69" s="8"/>
      <c r="B69" s="21">
        <v>1</v>
      </c>
      <c r="C69" s="64">
        <v>2</v>
      </c>
      <c r="D69" s="64"/>
      <c r="E69" s="64"/>
      <c r="F69" s="64"/>
      <c r="G69" s="21">
        <v>3</v>
      </c>
      <c r="H69" s="64">
        <v>4</v>
      </c>
      <c r="I69" s="64"/>
      <c r="J69" s="21">
        <v>5</v>
      </c>
      <c r="K69" s="21">
        <v>6</v>
      </c>
      <c r="L69" s="21">
        <v>7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s="9" customFormat="1" ht="19.5" customHeight="1">
      <c r="A70" s="8"/>
      <c r="B70" s="4">
        <v>1</v>
      </c>
      <c r="C70" s="67" t="s">
        <v>75</v>
      </c>
      <c r="D70" s="67"/>
      <c r="E70" s="67"/>
      <c r="F70" s="67"/>
      <c r="G70" s="67"/>
      <c r="H70" s="67"/>
      <c r="I70" s="67"/>
      <c r="J70" s="67"/>
      <c r="K70" s="67"/>
      <c r="L70" s="6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9" customFormat="1" ht="50.25" customHeight="1">
      <c r="A71" s="8"/>
      <c r="B71" s="4"/>
      <c r="C71" s="61" t="s">
        <v>106</v>
      </c>
      <c r="D71" s="61"/>
      <c r="E71" s="61"/>
      <c r="F71" s="61"/>
      <c r="G71" s="3" t="s">
        <v>0</v>
      </c>
      <c r="H71" s="54" t="s">
        <v>52</v>
      </c>
      <c r="I71" s="54"/>
      <c r="J71" s="30">
        <v>323990</v>
      </c>
      <c r="K71" s="30">
        <v>0</v>
      </c>
      <c r="L71" s="30">
        <f aca="true" t="shared" si="1" ref="L71:L78">J71+K71</f>
        <v>323990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s="9" customFormat="1" ht="48" customHeight="1">
      <c r="A72" s="8"/>
      <c r="B72" s="4"/>
      <c r="C72" s="61" t="s">
        <v>108</v>
      </c>
      <c r="D72" s="61"/>
      <c r="E72" s="61"/>
      <c r="F72" s="61"/>
      <c r="G72" s="3" t="s">
        <v>84</v>
      </c>
      <c r="H72" s="54" t="s">
        <v>52</v>
      </c>
      <c r="I72" s="54"/>
      <c r="J72" s="30">
        <f>I56+I57</f>
        <v>37686331</v>
      </c>
      <c r="K72" s="30">
        <f>J56</f>
        <v>36112531.54</v>
      </c>
      <c r="L72" s="30">
        <f t="shared" si="1"/>
        <v>73798862.53999999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s="9" customFormat="1" ht="34.5" customHeight="1">
      <c r="A73" s="8"/>
      <c r="B73" s="4"/>
      <c r="C73" s="61" t="s">
        <v>91</v>
      </c>
      <c r="D73" s="61"/>
      <c r="E73" s="61"/>
      <c r="F73" s="61"/>
      <c r="G73" s="3" t="s">
        <v>0</v>
      </c>
      <c r="H73" s="54" t="s">
        <v>52</v>
      </c>
      <c r="I73" s="54"/>
      <c r="J73" s="30">
        <v>0</v>
      </c>
      <c r="K73" s="30">
        <v>483000</v>
      </c>
      <c r="L73" s="30">
        <f t="shared" si="1"/>
        <v>483000</v>
      </c>
      <c r="M73" s="31">
        <f>K73+K74+K75</f>
        <v>36112531.54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9" customFormat="1" ht="19.5" customHeight="1">
      <c r="A74" s="8"/>
      <c r="B74" s="4"/>
      <c r="C74" s="61" t="s">
        <v>92</v>
      </c>
      <c r="D74" s="61"/>
      <c r="E74" s="61"/>
      <c r="F74" s="61"/>
      <c r="G74" s="3" t="s">
        <v>0</v>
      </c>
      <c r="H74" s="54" t="s">
        <v>52</v>
      </c>
      <c r="I74" s="54"/>
      <c r="J74" s="30">
        <v>0</v>
      </c>
      <c r="K74" s="30">
        <f>K72-K73-K75</f>
        <v>35293751.54</v>
      </c>
      <c r="L74" s="30">
        <f t="shared" si="1"/>
        <v>35293751.54</v>
      </c>
      <c r="M74" s="31">
        <f>K72-M73</f>
        <v>0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s="9" customFormat="1" ht="31.5" customHeight="1">
      <c r="A75" s="8"/>
      <c r="B75" s="4"/>
      <c r="C75" s="61" t="s">
        <v>93</v>
      </c>
      <c r="D75" s="61"/>
      <c r="E75" s="61"/>
      <c r="F75" s="61"/>
      <c r="G75" s="3" t="s">
        <v>0</v>
      </c>
      <c r="H75" s="54" t="s">
        <v>52</v>
      </c>
      <c r="I75" s="54"/>
      <c r="J75" s="30">
        <v>0</v>
      </c>
      <c r="K75" s="30">
        <f>50000+75000+50000+77910+82870</f>
        <v>335780</v>
      </c>
      <c r="L75" s="30">
        <f t="shared" si="1"/>
        <v>335780</v>
      </c>
      <c r="N75" s="8">
        <f>50000+75000+50000+77910+82870</f>
        <v>335780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s="9" customFormat="1" ht="48.75" customHeight="1">
      <c r="A76" s="8"/>
      <c r="B76" s="4"/>
      <c r="C76" s="61" t="s">
        <v>94</v>
      </c>
      <c r="D76" s="61"/>
      <c r="E76" s="61"/>
      <c r="F76" s="61"/>
      <c r="G76" s="3" t="s">
        <v>0</v>
      </c>
      <c r="H76" s="54" t="s">
        <v>52</v>
      </c>
      <c r="I76" s="54"/>
      <c r="J76" s="30">
        <f>J72-I57</f>
        <v>37527031</v>
      </c>
      <c r="K76" s="30">
        <v>0</v>
      </c>
      <c r="L76" s="30">
        <f t="shared" si="1"/>
        <v>37527031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s="9" customFormat="1" ht="61.5" customHeight="1">
      <c r="A77" s="8"/>
      <c r="B77" s="4"/>
      <c r="C77" s="61" t="s">
        <v>116</v>
      </c>
      <c r="D77" s="61"/>
      <c r="E77" s="61"/>
      <c r="F77" s="61"/>
      <c r="G77" s="3" t="s">
        <v>0</v>
      </c>
      <c r="H77" s="54" t="s">
        <v>52</v>
      </c>
      <c r="I77" s="54"/>
      <c r="J77" s="30">
        <v>67500</v>
      </c>
      <c r="K77" s="30">
        <v>0</v>
      </c>
      <c r="L77" s="30">
        <f t="shared" si="1"/>
        <v>67500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s="9" customFormat="1" ht="66.75" customHeight="1">
      <c r="A78" s="8"/>
      <c r="B78" s="4"/>
      <c r="C78" s="61" t="s">
        <v>117</v>
      </c>
      <c r="D78" s="61"/>
      <c r="E78" s="61"/>
      <c r="F78" s="61"/>
      <c r="G78" s="3" t="s">
        <v>0</v>
      </c>
      <c r="H78" s="54" t="s">
        <v>52</v>
      </c>
      <c r="I78" s="54"/>
      <c r="J78" s="30">
        <v>91800</v>
      </c>
      <c r="K78" s="30">
        <v>0</v>
      </c>
      <c r="L78" s="30">
        <f t="shared" si="1"/>
        <v>91800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s="9" customFormat="1" ht="19.5" customHeight="1">
      <c r="A79" s="8"/>
      <c r="B79" s="4">
        <v>2</v>
      </c>
      <c r="C79" s="67" t="s">
        <v>72</v>
      </c>
      <c r="D79" s="67"/>
      <c r="E79" s="67"/>
      <c r="F79" s="67"/>
      <c r="G79" s="67"/>
      <c r="H79" s="67"/>
      <c r="I79" s="67"/>
      <c r="J79" s="67"/>
      <c r="K79" s="67"/>
      <c r="L79" s="6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s="9" customFormat="1" ht="16.5" customHeight="1">
      <c r="A80" s="8"/>
      <c r="B80" s="3"/>
      <c r="C80" s="61" t="s">
        <v>62</v>
      </c>
      <c r="D80" s="61"/>
      <c r="E80" s="61"/>
      <c r="F80" s="61"/>
      <c r="G80" s="3" t="s">
        <v>49</v>
      </c>
      <c r="H80" s="54" t="s">
        <v>52</v>
      </c>
      <c r="I80" s="54"/>
      <c r="J80" s="3">
        <v>179</v>
      </c>
      <c r="K80" s="3">
        <v>0</v>
      </c>
      <c r="L80" s="3">
        <f aca="true" t="shared" si="2" ref="L80:L85">J80+K80</f>
        <v>179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s="9" customFormat="1" ht="33.75" customHeight="1">
      <c r="A81" s="8"/>
      <c r="B81" s="3"/>
      <c r="C81" s="61" t="s">
        <v>53</v>
      </c>
      <c r="D81" s="61"/>
      <c r="E81" s="61"/>
      <c r="F81" s="61"/>
      <c r="G81" s="3" t="s">
        <v>32</v>
      </c>
      <c r="H81" s="54" t="s">
        <v>52</v>
      </c>
      <c r="I81" s="54"/>
      <c r="J81" s="3">
        <v>0</v>
      </c>
      <c r="K81" s="29">
        <f>5+4</f>
        <v>9</v>
      </c>
      <c r="L81" s="3">
        <f t="shared" si="2"/>
        <v>9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s="9" customFormat="1" ht="16.5" customHeight="1">
      <c r="A82" s="8"/>
      <c r="B82" s="3"/>
      <c r="C82" s="61" t="s">
        <v>112</v>
      </c>
      <c r="D82" s="61"/>
      <c r="E82" s="61"/>
      <c r="F82" s="61"/>
      <c r="G82" s="3" t="s">
        <v>32</v>
      </c>
      <c r="H82" s="54" t="s">
        <v>52</v>
      </c>
      <c r="I82" s="54"/>
      <c r="J82" s="3">
        <v>0</v>
      </c>
      <c r="K82" s="29">
        <v>37</v>
      </c>
      <c r="L82" s="3">
        <f t="shared" si="2"/>
        <v>37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s="9" customFormat="1" ht="30" customHeight="1">
      <c r="A83" s="8"/>
      <c r="B83" s="3"/>
      <c r="C83" s="61" t="s">
        <v>95</v>
      </c>
      <c r="D83" s="61"/>
      <c r="E83" s="61"/>
      <c r="F83" s="61"/>
      <c r="G83" s="3" t="s">
        <v>32</v>
      </c>
      <c r="H83" s="54" t="s">
        <v>52</v>
      </c>
      <c r="I83" s="54"/>
      <c r="J83" s="3">
        <v>0</v>
      </c>
      <c r="K83" s="29">
        <f>4+6</f>
        <v>10</v>
      </c>
      <c r="L83" s="3">
        <f t="shared" si="2"/>
        <v>10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s="9" customFormat="1" ht="18" customHeight="1">
      <c r="A84" s="8"/>
      <c r="B84" s="3"/>
      <c r="C84" s="61" t="s">
        <v>118</v>
      </c>
      <c r="D84" s="61"/>
      <c r="E84" s="61"/>
      <c r="F84" s="61"/>
      <c r="G84" s="3" t="s">
        <v>32</v>
      </c>
      <c r="H84" s="54" t="s">
        <v>52</v>
      </c>
      <c r="I84" s="54"/>
      <c r="J84" s="3">
        <v>612</v>
      </c>
      <c r="K84" s="29">
        <v>0</v>
      </c>
      <c r="L84" s="3">
        <f t="shared" si="2"/>
        <v>612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s="9" customFormat="1" ht="30" customHeight="1">
      <c r="A85" s="8"/>
      <c r="B85" s="3"/>
      <c r="C85" s="61" t="s">
        <v>119</v>
      </c>
      <c r="D85" s="61"/>
      <c r="E85" s="61"/>
      <c r="F85" s="61"/>
      <c r="G85" s="3" t="s">
        <v>32</v>
      </c>
      <c r="H85" s="54" t="s">
        <v>52</v>
      </c>
      <c r="I85" s="54"/>
      <c r="J85" s="3">
        <v>612</v>
      </c>
      <c r="K85" s="29">
        <v>0</v>
      </c>
      <c r="L85" s="3">
        <f t="shared" si="2"/>
        <v>612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9" customFormat="1" ht="21.75" customHeight="1">
      <c r="A86" s="8"/>
      <c r="B86" s="4">
        <v>3</v>
      </c>
      <c r="C86" s="67" t="s">
        <v>73</v>
      </c>
      <c r="D86" s="67"/>
      <c r="E86" s="67"/>
      <c r="F86" s="67"/>
      <c r="G86" s="67"/>
      <c r="H86" s="67"/>
      <c r="I86" s="67"/>
      <c r="J86" s="67"/>
      <c r="K86" s="67"/>
      <c r="L86" s="6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2:12" ht="18" customHeight="1">
      <c r="B87" s="3"/>
      <c r="C87" s="61" t="s">
        <v>63</v>
      </c>
      <c r="D87" s="61"/>
      <c r="E87" s="61"/>
      <c r="F87" s="61"/>
      <c r="G87" s="3" t="s">
        <v>0</v>
      </c>
      <c r="H87" s="54" t="s">
        <v>52</v>
      </c>
      <c r="I87" s="54"/>
      <c r="J87" s="27">
        <f>J71/J80</f>
        <v>1810</v>
      </c>
      <c r="K87" s="27">
        <v>0</v>
      </c>
      <c r="L87" s="27">
        <f>L71/L80</f>
        <v>1810</v>
      </c>
    </row>
    <row r="88" spans="2:12" ht="49.5" customHeight="1">
      <c r="B88" s="3"/>
      <c r="C88" s="61" t="s">
        <v>54</v>
      </c>
      <c r="D88" s="61"/>
      <c r="E88" s="61"/>
      <c r="F88" s="61"/>
      <c r="G88" s="3" t="s">
        <v>0</v>
      </c>
      <c r="H88" s="54" t="s">
        <v>52</v>
      </c>
      <c r="I88" s="54"/>
      <c r="J88" s="3">
        <v>0</v>
      </c>
      <c r="K88" s="27">
        <f>K73/K81</f>
        <v>53666.666666666664</v>
      </c>
      <c r="L88" s="27">
        <f>J88+K88</f>
        <v>53666.666666666664</v>
      </c>
    </row>
    <row r="89" spans="2:12" ht="33" customHeight="1">
      <c r="B89" s="3"/>
      <c r="C89" s="61" t="s">
        <v>55</v>
      </c>
      <c r="D89" s="61"/>
      <c r="E89" s="61"/>
      <c r="F89" s="61"/>
      <c r="G89" s="3" t="s">
        <v>0</v>
      </c>
      <c r="H89" s="54" t="s">
        <v>52</v>
      </c>
      <c r="I89" s="54"/>
      <c r="J89" s="3">
        <v>0</v>
      </c>
      <c r="K89" s="27">
        <f>K74/K82</f>
        <v>953885.1767567567</v>
      </c>
      <c r="L89" s="27">
        <f>J89+K89</f>
        <v>953885.1767567567</v>
      </c>
    </row>
    <row r="90" spans="2:12" ht="57" customHeight="1">
      <c r="B90" s="3"/>
      <c r="C90" s="61" t="s">
        <v>96</v>
      </c>
      <c r="D90" s="61"/>
      <c r="E90" s="61"/>
      <c r="F90" s="61"/>
      <c r="G90" s="3" t="s">
        <v>0</v>
      </c>
      <c r="H90" s="54" t="s">
        <v>52</v>
      </c>
      <c r="I90" s="54"/>
      <c r="J90" s="3">
        <v>0</v>
      </c>
      <c r="K90" s="27">
        <f>K75/K83</f>
        <v>33578</v>
      </c>
      <c r="L90" s="27">
        <f>J90+K90</f>
        <v>33578</v>
      </c>
    </row>
    <row r="91" spans="2:12" ht="61.5" customHeight="1">
      <c r="B91" s="3"/>
      <c r="C91" s="61" t="s">
        <v>121</v>
      </c>
      <c r="D91" s="61"/>
      <c r="E91" s="61"/>
      <c r="F91" s="61"/>
      <c r="G91" s="3" t="s">
        <v>0</v>
      </c>
      <c r="H91" s="54" t="s">
        <v>52</v>
      </c>
      <c r="I91" s="54"/>
      <c r="J91" s="29">
        <f>J77/J84</f>
        <v>110.29411764705883</v>
      </c>
      <c r="K91" s="27">
        <v>0</v>
      </c>
      <c r="L91" s="27">
        <f>J91+K91</f>
        <v>110.29411764705883</v>
      </c>
    </row>
    <row r="92" spans="2:12" ht="63" customHeight="1">
      <c r="B92" s="3"/>
      <c r="C92" s="61" t="s">
        <v>120</v>
      </c>
      <c r="D92" s="61"/>
      <c r="E92" s="61"/>
      <c r="F92" s="61"/>
      <c r="G92" s="3" t="s">
        <v>0</v>
      </c>
      <c r="H92" s="54" t="s">
        <v>52</v>
      </c>
      <c r="I92" s="54"/>
      <c r="J92" s="3">
        <f>J78/J85</f>
        <v>150</v>
      </c>
      <c r="K92" s="27">
        <v>0</v>
      </c>
      <c r="L92" s="27">
        <f>J92+K92</f>
        <v>150</v>
      </c>
    </row>
    <row r="93" spans="2:12" ht="16.5" customHeight="1">
      <c r="B93" s="4">
        <v>4</v>
      </c>
      <c r="C93" s="67" t="s">
        <v>74</v>
      </c>
      <c r="D93" s="67"/>
      <c r="E93" s="67"/>
      <c r="F93" s="67"/>
      <c r="G93" s="3"/>
      <c r="H93" s="54"/>
      <c r="I93" s="54"/>
      <c r="J93" s="3"/>
      <c r="K93" s="3"/>
      <c r="L93" s="4"/>
    </row>
    <row r="94" spans="2:12" ht="48.75" customHeight="1">
      <c r="B94" s="3"/>
      <c r="C94" s="61" t="s">
        <v>56</v>
      </c>
      <c r="D94" s="61"/>
      <c r="E94" s="61"/>
      <c r="F94" s="61"/>
      <c r="G94" s="3" t="s">
        <v>51</v>
      </c>
      <c r="H94" s="54" t="s">
        <v>50</v>
      </c>
      <c r="I94" s="54"/>
      <c r="J94" s="28">
        <v>0</v>
      </c>
      <c r="K94" s="28">
        <v>1</v>
      </c>
      <c r="L94" s="28">
        <f>J94+K94</f>
        <v>1</v>
      </c>
    </row>
    <row r="95" spans="2:12" ht="36.75" customHeight="1">
      <c r="B95" s="3"/>
      <c r="C95" s="61" t="s">
        <v>57</v>
      </c>
      <c r="D95" s="61"/>
      <c r="E95" s="61"/>
      <c r="F95" s="61"/>
      <c r="G95" s="3" t="s">
        <v>51</v>
      </c>
      <c r="H95" s="54" t="s">
        <v>50</v>
      </c>
      <c r="I95" s="54"/>
      <c r="J95" s="28">
        <v>0</v>
      </c>
      <c r="K95" s="28">
        <v>1</v>
      </c>
      <c r="L95" s="28">
        <f>J95+K95</f>
        <v>1</v>
      </c>
    </row>
    <row r="96" spans="2:12" ht="49.5" customHeight="1">
      <c r="B96" s="3"/>
      <c r="C96" s="61" t="s">
        <v>97</v>
      </c>
      <c r="D96" s="61"/>
      <c r="E96" s="61"/>
      <c r="F96" s="61"/>
      <c r="G96" s="3" t="s">
        <v>51</v>
      </c>
      <c r="H96" s="54" t="s">
        <v>50</v>
      </c>
      <c r="I96" s="54"/>
      <c r="J96" s="28">
        <v>0</v>
      </c>
      <c r="K96" s="28">
        <v>1</v>
      </c>
      <c r="L96" s="28">
        <f>J96+K96</f>
        <v>1</v>
      </c>
    </row>
    <row r="97" spans="2:12" ht="48.75" customHeight="1">
      <c r="B97" s="3"/>
      <c r="C97" s="42" t="s">
        <v>122</v>
      </c>
      <c r="D97" s="43"/>
      <c r="E97" s="43"/>
      <c r="F97" s="44"/>
      <c r="G97" s="3" t="s">
        <v>51</v>
      </c>
      <c r="H97" s="54" t="s">
        <v>50</v>
      </c>
      <c r="I97" s="54"/>
      <c r="J97" s="28">
        <v>1</v>
      </c>
      <c r="K97" s="28">
        <v>0</v>
      </c>
      <c r="L97" s="28">
        <f>J97+K97</f>
        <v>1</v>
      </c>
    </row>
    <row r="99" spans="1:27" s="9" customFormat="1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s="9" customFormat="1" ht="31.5" customHeight="1">
      <c r="A100" s="8"/>
      <c r="B100" s="41" t="s">
        <v>124</v>
      </c>
      <c r="C100" s="41"/>
      <c r="D100" s="41"/>
      <c r="E100" s="41"/>
      <c r="F100" s="41"/>
      <c r="G100" s="22"/>
      <c r="H100" s="22"/>
      <c r="I100" s="23"/>
      <c r="J100" s="23"/>
      <c r="K100" s="22"/>
      <c r="L100" s="24" t="s">
        <v>114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s="9" customFormat="1" ht="16.5">
      <c r="A101" s="8"/>
      <c r="G101" s="2"/>
      <c r="H101" s="2"/>
      <c r="I101" s="63" t="s">
        <v>47</v>
      </c>
      <c r="J101" s="63"/>
      <c r="K101" s="2"/>
      <c r="L101" s="25" t="s">
        <v>103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s="9" customFormat="1" ht="23.25" customHeight="1">
      <c r="A102" s="8"/>
      <c r="G102" s="2"/>
      <c r="H102" s="2"/>
      <c r="I102" s="2"/>
      <c r="J102" s="2"/>
      <c r="K102" s="2"/>
      <c r="L102" s="26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s="9" customFormat="1" ht="16.5">
      <c r="A103" s="8"/>
      <c r="B103" s="48" t="s">
        <v>31</v>
      </c>
      <c r="C103" s="48"/>
      <c r="D103" s="48"/>
      <c r="E103" s="48"/>
      <c r="F103" s="48"/>
      <c r="G103" s="2"/>
      <c r="H103" s="2"/>
      <c r="I103" s="2"/>
      <c r="J103" s="2"/>
      <c r="K103" s="2"/>
      <c r="L103" s="2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s="9" customFormat="1" ht="16.5" customHeight="1">
      <c r="A104" s="8"/>
      <c r="B104" s="45" t="s">
        <v>111</v>
      </c>
      <c r="C104" s="45"/>
      <c r="D104" s="45"/>
      <c r="E104" s="45"/>
      <c r="F104" s="45"/>
      <c r="G104" s="45"/>
      <c r="H104" s="2"/>
      <c r="I104" s="2"/>
      <c r="J104" s="2"/>
      <c r="K104" s="2"/>
      <c r="L104" s="26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s="9" customFormat="1" ht="36" customHeight="1">
      <c r="A105" s="8"/>
      <c r="B105" s="41" t="s">
        <v>8</v>
      </c>
      <c r="C105" s="41"/>
      <c r="D105" s="41"/>
      <c r="E105" s="41"/>
      <c r="F105" s="41"/>
      <c r="G105" s="41"/>
      <c r="H105" s="22"/>
      <c r="I105" s="23"/>
      <c r="J105" s="23"/>
      <c r="K105" s="22"/>
      <c r="L105" s="24" t="s">
        <v>7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s="9" customFormat="1" ht="16.5">
      <c r="A106" s="8"/>
      <c r="B106" s="8"/>
      <c r="C106" s="8"/>
      <c r="D106" s="8"/>
      <c r="E106" s="8"/>
      <c r="F106" s="8"/>
      <c r="G106" s="2"/>
      <c r="H106" s="2"/>
      <c r="I106" s="63" t="s">
        <v>47</v>
      </c>
      <c r="J106" s="63"/>
      <c r="K106" s="2"/>
      <c r="L106" s="25" t="s">
        <v>103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2:5" ht="21" customHeight="1">
      <c r="B107" s="65">
        <v>43612</v>
      </c>
      <c r="C107" s="66"/>
      <c r="D107" s="66"/>
      <c r="E107" s="66"/>
    </row>
    <row r="108" spans="2:5" ht="16.5">
      <c r="B108" s="62" t="s">
        <v>104</v>
      </c>
      <c r="C108" s="62"/>
      <c r="D108" s="62"/>
      <c r="E108" s="62"/>
    </row>
    <row r="109" ht="17.25">
      <c r="B109" s="38" t="s">
        <v>105</v>
      </c>
    </row>
  </sheetData>
  <sheetProtection/>
  <mergeCells count="148">
    <mergeCell ref="J1:L1"/>
    <mergeCell ref="J2:L2"/>
    <mergeCell ref="J3:L3"/>
    <mergeCell ref="J4:L4"/>
    <mergeCell ref="J5:L5"/>
    <mergeCell ref="J6:L6"/>
    <mergeCell ref="A11:L11"/>
    <mergeCell ref="D13:L13"/>
    <mergeCell ref="D14:L14"/>
    <mergeCell ref="D15:L15"/>
    <mergeCell ref="D16:L16"/>
    <mergeCell ref="J7:L7"/>
    <mergeCell ref="J8:L8"/>
    <mergeCell ref="A10:L10"/>
    <mergeCell ref="E17:L17"/>
    <mergeCell ref="E18:L18"/>
    <mergeCell ref="B19:F19"/>
    <mergeCell ref="H19:I19"/>
    <mergeCell ref="K19:L19"/>
    <mergeCell ref="B20:D20"/>
    <mergeCell ref="B21:L21"/>
    <mergeCell ref="B22:L22"/>
    <mergeCell ref="B23:L23"/>
    <mergeCell ref="B24:L24"/>
    <mergeCell ref="B26:L26"/>
    <mergeCell ref="B27:L27"/>
    <mergeCell ref="B28:L28"/>
    <mergeCell ref="B25:L25"/>
    <mergeCell ref="B35:L35"/>
    <mergeCell ref="M35:AA35"/>
    <mergeCell ref="B36:L36"/>
    <mergeCell ref="B37:L37"/>
    <mergeCell ref="B34:C34"/>
    <mergeCell ref="D34:L34"/>
    <mergeCell ref="B30:L30"/>
    <mergeCell ref="B32:C32"/>
    <mergeCell ref="B39:C39"/>
    <mergeCell ref="D39:L39"/>
    <mergeCell ref="B40:C40"/>
    <mergeCell ref="D40:L40"/>
    <mergeCell ref="B41:C41"/>
    <mergeCell ref="D41:L41"/>
    <mergeCell ref="B50:C50"/>
    <mergeCell ref="D50:H50"/>
    <mergeCell ref="B42:C42"/>
    <mergeCell ref="D42:L42"/>
    <mergeCell ref="B43:C43"/>
    <mergeCell ref="D43:L43"/>
    <mergeCell ref="B44:C44"/>
    <mergeCell ref="D44:L44"/>
    <mergeCell ref="B46:C46"/>
    <mergeCell ref="D46:L46"/>
    <mergeCell ref="D51:H51"/>
    <mergeCell ref="B52:C52"/>
    <mergeCell ref="D52:H52"/>
    <mergeCell ref="B53:C53"/>
    <mergeCell ref="D53:H53"/>
    <mergeCell ref="B45:C45"/>
    <mergeCell ref="D45:L45"/>
    <mergeCell ref="B47:L47"/>
    <mergeCell ref="B49:C49"/>
    <mergeCell ref="D49:H49"/>
    <mergeCell ref="D54:H54"/>
    <mergeCell ref="B65:I65"/>
    <mergeCell ref="B66:L66"/>
    <mergeCell ref="B55:C55"/>
    <mergeCell ref="D55:H55"/>
    <mergeCell ref="B56:C56"/>
    <mergeCell ref="B61:I61"/>
    <mergeCell ref="B64:I64"/>
    <mergeCell ref="B63:I63"/>
    <mergeCell ref="B57:C57"/>
    <mergeCell ref="C74:F74"/>
    <mergeCell ref="H74:I74"/>
    <mergeCell ref="C68:F68"/>
    <mergeCell ref="H68:I68"/>
    <mergeCell ref="C69:F69"/>
    <mergeCell ref="H69:I69"/>
    <mergeCell ref="C71:F71"/>
    <mergeCell ref="H71:I71"/>
    <mergeCell ref="C72:F72"/>
    <mergeCell ref="H72:I72"/>
    <mergeCell ref="B107:E107"/>
    <mergeCell ref="B108:E108"/>
    <mergeCell ref="C75:F75"/>
    <mergeCell ref="H75:I75"/>
    <mergeCell ref="C76:F76"/>
    <mergeCell ref="H76:I76"/>
    <mergeCell ref="H82:I82"/>
    <mergeCell ref="H83:I83"/>
    <mergeCell ref="C79:L79"/>
    <mergeCell ref="C86:L86"/>
    <mergeCell ref="C73:F73"/>
    <mergeCell ref="H73:I73"/>
    <mergeCell ref="C87:F87"/>
    <mergeCell ref="H87:I87"/>
    <mergeCell ref="C80:F80"/>
    <mergeCell ref="H80:I80"/>
    <mergeCell ref="C81:F81"/>
    <mergeCell ref="C82:F82"/>
    <mergeCell ref="C83:F83"/>
    <mergeCell ref="H81:I81"/>
    <mergeCell ref="B103:F103"/>
    <mergeCell ref="I106:J106"/>
    <mergeCell ref="C94:F94"/>
    <mergeCell ref="H94:I94"/>
    <mergeCell ref="C95:F95"/>
    <mergeCell ref="C96:F96"/>
    <mergeCell ref="H96:I96"/>
    <mergeCell ref="H95:I95"/>
    <mergeCell ref="I101:J101"/>
    <mergeCell ref="B104:G104"/>
    <mergeCell ref="D32:L32"/>
    <mergeCell ref="B33:C33"/>
    <mergeCell ref="D33:L33"/>
    <mergeCell ref="C70:L70"/>
    <mergeCell ref="D56:H56"/>
    <mergeCell ref="B58:H58"/>
    <mergeCell ref="B59:L59"/>
    <mergeCell ref="B51:C51"/>
    <mergeCell ref="B62:I62"/>
    <mergeCell ref="B54:C54"/>
    <mergeCell ref="B105:G105"/>
    <mergeCell ref="C88:F88"/>
    <mergeCell ref="H88:I88"/>
    <mergeCell ref="C93:F93"/>
    <mergeCell ref="B100:F100"/>
    <mergeCell ref="C89:F89"/>
    <mergeCell ref="H89:I89"/>
    <mergeCell ref="C90:F90"/>
    <mergeCell ref="H90:I90"/>
    <mergeCell ref="H93:I93"/>
    <mergeCell ref="C77:F77"/>
    <mergeCell ref="H77:I77"/>
    <mergeCell ref="C78:F78"/>
    <mergeCell ref="H78:I78"/>
    <mergeCell ref="C84:F84"/>
    <mergeCell ref="H84:I84"/>
    <mergeCell ref="C97:F97"/>
    <mergeCell ref="H97:I97"/>
    <mergeCell ref="B29:L29"/>
    <mergeCell ref="C85:F85"/>
    <mergeCell ref="H85:I85"/>
    <mergeCell ref="C91:F91"/>
    <mergeCell ref="H91:I91"/>
    <mergeCell ref="C92:F92"/>
    <mergeCell ref="H92:I92"/>
    <mergeCell ref="D57:H57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school536</dc:creator>
  <cp:keywords/>
  <dc:description/>
  <cp:lastModifiedBy>school536</cp:lastModifiedBy>
  <cp:lastPrinted>2019-05-29T05:56:25Z</cp:lastPrinted>
  <dcterms:created xsi:type="dcterms:W3CDTF">2017-01-03T12:51:51Z</dcterms:created>
  <dcterms:modified xsi:type="dcterms:W3CDTF">2019-06-21T05:49:24Z</dcterms:modified>
  <cp:category/>
  <cp:version/>
  <cp:contentType/>
  <cp:contentStatus/>
</cp:coreProperties>
</file>