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24000" windowHeight="9555" tabRatio="604" activeTab="0"/>
  </bookViews>
  <sheets>
    <sheet name="КЕМ" sheetId="1" r:id="rId1"/>
  </sheets>
  <definedNames>
    <definedName name="_xlnm.Print_Area" localSheetId="0">'КЕМ'!$A$1:$J$48</definedName>
  </definedNames>
  <calcPr fullCalcOnLoad="1"/>
</workbook>
</file>

<file path=xl/sharedStrings.xml><?xml version="1.0" encoding="utf-8"?>
<sst xmlns="http://schemas.openxmlformats.org/spreadsheetml/2006/main" count="147" uniqueCount="83">
  <si>
    <t>№ з/п</t>
  </si>
  <si>
    <t>Найменування</t>
  </si>
  <si>
    <t>Ширина/довжина дороги, м</t>
  </si>
  <si>
    <t>Відремонтована площа ділянки, кв.м</t>
  </si>
  <si>
    <t>Товщина дорожнього покриття, мм</t>
  </si>
  <si>
    <t>Матеріали</t>
  </si>
  <si>
    <t>Види робіт</t>
  </si>
  <si>
    <t>Вартість робіт, грн.</t>
  </si>
  <si>
    <t>Гарантійний строк</t>
  </si>
  <si>
    <t>Виконавці робіт</t>
  </si>
  <si>
    <t>ТЕРНІВСЬКИЙ</t>
  </si>
  <si>
    <t>ТОВ "Весташляхбуд"</t>
  </si>
  <si>
    <t>ПОКРОВСЬКИЙ</t>
  </si>
  <si>
    <t>САКСАГАНСЬКИЙ</t>
  </si>
  <si>
    <t>МЕТАЛУРГІЙНИЙ</t>
  </si>
  <si>
    <t>вулиця Нікопольське шосе</t>
  </si>
  <si>
    <t>суміші асфальтобетонні</t>
  </si>
  <si>
    <t>5 років</t>
  </si>
  <si>
    <t>ДОВГИНЦІВСЬКИЙ</t>
  </si>
  <si>
    <t>ЦЕНТРАЛЬНО-МІСЬКИЙ</t>
  </si>
  <si>
    <t>вулиця Старовокзальна</t>
  </si>
  <si>
    <t>Інформація щодо ремонту вудиць та доріг міста Кривого Рогу станом на 01.01.2024</t>
  </si>
  <si>
    <t>вулиця Івана Сірка</t>
  </si>
  <si>
    <r>
      <rPr>
        <sz val="12"/>
        <rFont val="Times New Roman"/>
        <family val="1"/>
      </rPr>
      <t>фрезерування, розбирання асфальтобетонних покритів механізованим способом, розбирання щебеневих покритів,</t>
    </r>
    <r>
      <rPr>
        <sz val="12"/>
        <color indexed="10"/>
        <rFont val="Times New Roman"/>
        <family val="1"/>
      </rPr>
      <t xml:space="preserve"> </t>
    </r>
    <r>
      <rPr>
        <sz val="12"/>
        <rFont val="Times New Roman"/>
        <family val="1"/>
      </rPr>
      <t>розбирання бортових каменів, планування площ ручним способом, установлення бортових каменів та поребриків, улаштування вирівнюючих шарів основи, розливання в'яжучих матеріалі</t>
    </r>
    <r>
      <rPr>
        <sz val="12"/>
        <color indexed="8"/>
        <rFont val="Times New Roman"/>
        <family val="1"/>
      </rPr>
      <t xml:space="preserve">в, улаштування бітумно-каучукової стрічки, </t>
    </r>
    <r>
      <rPr>
        <sz val="12"/>
        <rFont val="Times New Roman"/>
        <family val="1"/>
      </rPr>
      <t>улаштування вирівнювального та верхнього шарів, укочування,</t>
    </r>
    <r>
      <rPr>
        <sz val="12"/>
        <color indexed="10"/>
        <rFont val="Times New Roman"/>
        <family val="1"/>
      </rPr>
      <t xml:space="preserve"> </t>
    </r>
    <r>
      <rPr>
        <sz val="12"/>
        <rFont val="Times New Roman"/>
        <family val="1"/>
      </rPr>
      <t xml:space="preserve">навантаження та вивезення будівельного сміття </t>
    </r>
  </si>
  <si>
    <t>вулиця Кропивницького</t>
  </si>
  <si>
    <t>вулиця Василя Скрипки</t>
  </si>
  <si>
    <t>вулиця Дишинського</t>
  </si>
  <si>
    <t>вулиця Січеславська</t>
  </si>
  <si>
    <t xml:space="preserve">фрезерування, розбирання асфальтобетонних покритів механізованим способом, розбирання щебеневих покритів, розробка грунту в траншеях та котлованах екскаваторами з навантаженням на автомобілі-самоскиди, перевезення грунту, розбирання бортових каменів, планування площ ручним способом, установлення бортових каменів та поребриків, улаштування підстильних та вирівнювальних шарів основи, улаштування вирівнювального та верхнього шарів, укочування, навантаження та вивезення будівельного сміття </t>
  </si>
  <si>
    <r>
      <rPr>
        <sz val="12"/>
        <rFont val="Times New Roman"/>
        <family val="1"/>
      </rPr>
      <t xml:space="preserve">фрезерування, розбирання асфальтобетонних покритів механізованим способом, розробка грунту в траншеях та котлованах екскаваторами з навантаженням на автомобілі-самоскиди, перевезення грунту, розбирання бортових каменів, планування площ ручним способом, установлення бортових каменів, улаштування підстильних та вирівнювальних шарів основи, </t>
    </r>
    <r>
      <rPr>
        <sz val="12"/>
        <color indexed="8"/>
        <rFont val="Times New Roman"/>
        <family val="1"/>
      </rPr>
      <t xml:space="preserve">розливання в'яжучих матеріалів, </t>
    </r>
    <r>
      <rPr>
        <sz val="12"/>
        <color indexed="10"/>
        <rFont val="Times New Roman"/>
        <family val="1"/>
      </rPr>
      <t xml:space="preserve"> </t>
    </r>
    <r>
      <rPr>
        <sz val="12"/>
        <rFont val="Times New Roman"/>
        <family val="1"/>
      </rPr>
      <t xml:space="preserve">улаштування вирівнювального та верхнього шарів, укочування, </t>
    </r>
    <r>
      <rPr>
        <sz val="12"/>
        <color indexed="8"/>
        <rFont val="Times New Roman"/>
        <family val="1"/>
      </rPr>
      <t>установлення люків, навантаження та</t>
    </r>
    <r>
      <rPr>
        <sz val="12"/>
        <rFont val="Times New Roman"/>
        <family val="1"/>
      </rPr>
      <t xml:space="preserve"> вивезення будівельного сміття </t>
    </r>
  </si>
  <si>
    <r>
      <t xml:space="preserve"> </t>
    </r>
    <r>
      <rPr>
        <sz val="12"/>
        <color indexed="8"/>
        <rFont val="Times New Roman"/>
        <family val="1"/>
      </rPr>
      <t xml:space="preserve">розбирання асфальтобетонних покритів механізованим способом, розробка грунту в траншеях та котлованах екскаваторами з навантаженням на автомобілі-самоскиди, перевезення грунту, розбирання бортових каменів, планування площ ручним способом, установлення бортових каменів та поребриків, улаштування </t>
    </r>
    <r>
      <rPr>
        <sz val="12"/>
        <color indexed="10"/>
        <rFont val="Times New Roman"/>
        <family val="1"/>
      </rPr>
      <t xml:space="preserve"> </t>
    </r>
    <r>
      <rPr>
        <sz val="12"/>
        <color indexed="8"/>
        <rFont val="Times New Roman"/>
        <family val="1"/>
      </rPr>
      <t xml:space="preserve">вирівнювальних шарів основи, </t>
    </r>
    <r>
      <rPr>
        <sz val="12"/>
        <color indexed="10"/>
        <rFont val="Times New Roman"/>
        <family val="1"/>
      </rPr>
      <t xml:space="preserve"> </t>
    </r>
    <r>
      <rPr>
        <sz val="12"/>
        <color indexed="8"/>
        <rFont val="Times New Roman"/>
        <family val="1"/>
      </rPr>
      <t xml:space="preserve">улаштування </t>
    </r>
    <r>
      <rPr>
        <sz val="12"/>
        <rFont val="Times New Roman"/>
        <family val="1"/>
      </rPr>
      <t xml:space="preserve">вирівнювального та </t>
    </r>
    <r>
      <rPr>
        <sz val="12"/>
        <color indexed="8"/>
        <rFont val="Times New Roman"/>
        <family val="1"/>
      </rPr>
      <t xml:space="preserve">верхнього шарів, укочування, </t>
    </r>
    <r>
      <rPr>
        <sz val="12"/>
        <color indexed="10"/>
        <rFont val="Times New Roman"/>
        <family val="1"/>
      </rPr>
      <t xml:space="preserve"> </t>
    </r>
    <r>
      <rPr>
        <sz val="12"/>
        <color indexed="8"/>
        <rFont val="Times New Roman"/>
        <family val="1"/>
      </rPr>
      <t xml:space="preserve">навантаження та вивезення будівельного сміття </t>
    </r>
  </si>
  <si>
    <r>
      <rPr>
        <sz val="12"/>
        <color indexed="8"/>
        <rFont val="Times New Roman"/>
        <family val="1"/>
      </rPr>
      <t>фрезерування, розбирання асфальтобетонних покритів механізованим способом, розбирання щебеневих покритів, розробка грунту в траншеях та котлованах екскаваторами з навантаженням на автомобілі-самоскиди, перевезення грунту, розбирання бортових каменів, планування площ ручним способом, установлення бортових каменів та поребриків, улаштування</t>
    </r>
    <r>
      <rPr>
        <sz val="12"/>
        <color indexed="10"/>
        <rFont val="Times New Roman"/>
        <family val="1"/>
      </rPr>
      <t xml:space="preserve">  </t>
    </r>
    <r>
      <rPr>
        <sz val="12"/>
        <color indexed="8"/>
        <rFont val="Times New Roman"/>
        <family val="1"/>
      </rPr>
      <t xml:space="preserve">вирівнювальних шарів основи, розливання в'яжучих матеріалів, </t>
    </r>
    <r>
      <rPr>
        <sz val="12"/>
        <rFont val="Times New Roman"/>
        <family val="1"/>
      </rPr>
      <t>улаштування бітумно-каучукової стрічки, ула</t>
    </r>
    <r>
      <rPr>
        <sz val="12"/>
        <color indexed="8"/>
        <rFont val="Times New Roman"/>
        <family val="1"/>
      </rPr>
      <t xml:space="preserve">штування вирівнювального </t>
    </r>
    <r>
      <rPr>
        <sz val="12"/>
        <rFont val="Times New Roman"/>
        <family val="1"/>
      </rPr>
      <t xml:space="preserve">та верхнього шарів, укочування, улаштування тактильних плит, навантаження та вивезення </t>
    </r>
    <r>
      <rPr>
        <sz val="12"/>
        <color indexed="8"/>
        <rFont val="Times New Roman"/>
        <family val="1"/>
      </rPr>
      <t xml:space="preserve">будівельного сміття </t>
    </r>
  </si>
  <si>
    <t>вулиця Дарвіна</t>
  </si>
  <si>
    <t>вулиця Володимира Великого</t>
  </si>
  <si>
    <t>бульвар Вечірній</t>
  </si>
  <si>
    <t>проспект Гагаріна</t>
  </si>
  <si>
    <r>
      <t xml:space="preserve">фрезерування, </t>
    </r>
    <r>
      <rPr>
        <sz val="12"/>
        <rFont val="Times New Roman"/>
        <family val="1"/>
      </rPr>
      <t xml:space="preserve">розбирання асфальтобетонних покритів механізованим способом, розбирання щебеневих покритів, розробка грунту в траншеях та котлованах екскаваторами з навантаженням на автомобілі-самоскиди, перевезення грунту, розбирання бортових каменів, установлення бортових каменів, улаштування підстильних та вирівнювальних шарів основи, </t>
    </r>
    <r>
      <rPr>
        <sz val="12"/>
        <color indexed="8"/>
        <rFont val="Times New Roman"/>
        <family val="1"/>
      </rPr>
      <t xml:space="preserve">розливання в'яжучих матеріалів, </t>
    </r>
    <r>
      <rPr>
        <sz val="12"/>
        <color indexed="10"/>
        <rFont val="Times New Roman"/>
        <family val="1"/>
      </rPr>
      <t xml:space="preserve"> </t>
    </r>
    <r>
      <rPr>
        <sz val="12"/>
        <color indexed="8"/>
        <rFont val="Times New Roman"/>
        <family val="1"/>
      </rPr>
      <t xml:space="preserve">улаштування вирівнювального та верхнього шарів, укочування, установлення люків та зливоприймальних решіток, </t>
    </r>
    <r>
      <rPr>
        <sz val="12"/>
        <rFont val="Times New Roman"/>
        <family val="1"/>
      </rPr>
      <t xml:space="preserve">навантаження та вивезення будівельного сміття </t>
    </r>
  </si>
  <si>
    <r>
      <t xml:space="preserve">фрезерування, </t>
    </r>
    <r>
      <rPr>
        <sz val="12"/>
        <rFont val="Times New Roman"/>
        <family val="1"/>
      </rPr>
      <t xml:space="preserve">розбирання асфальтобетонних покритів механізованим способом, розробка грунту в траншеях та котлованах екскаваторами з навантаженням на автомобілі-самоскиди, перевезення грунту, розбирання бортових каменів, </t>
    </r>
    <r>
      <rPr>
        <sz val="12"/>
        <color indexed="8"/>
        <rFont val="Times New Roman"/>
        <family val="1"/>
      </rPr>
      <t xml:space="preserve">планування площ ручним способом, установлення бортових каменів та поребриків, </t>
    </r>
    <r>
      <rPr>
        <sz val="12"/>
        <rFont val="Times New Roman"/>
        <family val="1"/>
      </rPr>
      <t xml:space="preserve">улаштування підстильних та вирівнювальних шарів основи, </t>
    </r>
    <r>
      <rPr>
        <sz val="12"/>
        <color indexed="10"/>
        <rFont val="Times New Roman"/>
        <family val="1"/>
      </rPr>
      <t xml:space="preserve"> </t>
    </r>
    <r>
      <rPr>
        <sz val="12"/>
        <color indexed="8"/>
        <rFont val="Times New Roman"/>
        <family val="1"/>
      </rPr>
      <t xml:space="preserve">улаштування вирівнювального та верхнього шарів, укочування, установлення люка, </t>
    </r>
    <r>
      <rPr>
        <sz val="12"/>
        <rFont val="Times New Roman"/>
        <family val="1"/>
      </rPr>
      <t xml:space="preserve">навантаження та вивезення будівельного сміття </t>
    </r>
  </si>
  <si>
    <r>
      <rPr>
        <sz val="12"/>
        <rFont val="Times New Roman"/>
        <family val="1"/>
      </rPr>
      <t>розбирання асфальтобетонних покритів механізованим способом, розбирання щебеневих покритів, розробка грунту в траншеях та котлованах екскаваторами з навантаженням на автомобілі-самоскиди, перевезення грунту, розбирання бортових каменів, планування площ ручним способом, установлення бортових каменів та поребриків,</t>
    </r>
    <r>
      <rPr>
        <sz val="12"/>
        <color indexed="10"/>
        <rFont val="Times New Roman"/>
        <family val="1"/>
      </rPr>
      <t xml:space="preserve"> </t>
    </r>
    <r>
      <rPr>
        <sz val="12"/>
        <rFont val="Times New Roman"/>
        <family val="1"/>
      </rPr>
      <t xml:space="preserve">улаштування підстильних та вирівнювальних шарів основи, улаштування вирівнювального та верхнього шарів, укочування, улаштування тактильних плит, навантаження та вивезення будівельного сміття </t>
    </r>
  </si>
  <si>
    <r>
      <rPr>
        <sz val="12"/>
        <rFont val="Times New Roman"/>
        <family val="1"/>
      </rPr>
      <t>фрезерування,</t>
    </r>
    <r>
      <rPr>
        <sz val="12"/>
        <color indexed="10"/>
        <rFont val="Times New Roman"/>
        <family val="1"/>
      </rPr>
      <t xml:space="preserve"> </t>
    </r>
    <r>
      <rPr>
        <sz val="12"/>
        <rFont val="Times New Roman"/>
        <family val="1"/>
      </rPr>
      <t xml:space="preserve">розливання в'яжучих матеріалів, улаштування бітумно-каучукової стрічки, улаштування вирівнювального та верхнього шарів, укочування, вивезення будівельного сміття </t>
    </r>
  </si>
  <si>
    <t>вулиця Криворіжсталі</t>
  </si>
  <si>
    <t>проспект Металургів</t>
  </si>
  <si>
    <r>
      <t xml:space="preserve">фрезерування, </t>
    </r>
    <r>
      <rPr>
        <sz val="12"/>
        <rFont val="Times New Roman"/>
        <family val="1"/>
      </rPr>
      <t xml:space="preserve">розбирання асфальтобетонних покритів механізованим способом, розробка грунту в траншеях та котлованах екскаваторами з навантаженням на автомобілі-самоскиди, перевезення грунту, розбирання бортових каменів, планування площ ручним способом, установлення бортових каменів та поребриків, улаштування підстильних та вирівнювальних шарів основи, </t>
    </r>
    <r>
      <rPr>
        <sz val="12"/>
        <color indexed="8"/>
        <rFont val="Times New Roman"/>
        <family val="1"/>
      </rPr>
      <t xml:space="preserve">розливання в'яжучих матеріалів, </t>
    </r>
    <r>
      <rPr>
        <sz val="12"/>
        <color indexed="10"/>
        <rFont val="Times New Roman"/>
        <family val="1"/>
      </rPr>
      <t xml:space="preserve"> </t>
    </r>
    <r>
      <rPr>
        <sz val="12"/>
        <color indexed="8"/>
        <rFont val="Times New Roman"/>
        <family val="1"/>
      </rPr>
      <t>улаштування вирівнювального</t>
    </r>
    <r>
      <rPr>
        <sz val="12"/>
        <rFont val="Times New Roman"/>
        <family val="1"/>
      </rPr>
      <t xml:space="preserve"> та верхнього шарів, </t>
    </r>
    <r>
      <rPr>
        <sz val="12"/>
        <color indexed="8"/>
        <rFont val="Times New Roman"/>
        <family val="1"/>
      </rPr>
      <t xml:space="preserve">укочування, </t>
    </r>
    <r>
      <rPr>
        <sz val="12"/>
        <rFont val="Times New Roman"/>
        <family val="1"/>
      </rPr>
      <t xml:space="preserve">навантаження та вивезення будівельного сміття </t>
    </r>
  </si>
  <si>
    <r>
      <t xml:space="preserve">фрезерування, </t>
    </r>
    <r>
      <rPr>
        <sz val="12"/>
        <rFont val="Times New Roman"/>
        <family val="1"/>
      </rPr>
      <t>розбирання асфальтобетонних покритів механізованим способом,розробка грунту в траншеях та котлованах екскаваторами з навантаженням на автомобілі-самоскиди, перевезення грунту, розбирання бортових каменів, планування площ ручним способом, установлення бортових каменів та поребриків, улаштування вирівнюючих шарів основи, розливання в'яжучих матеріалів, улаштування бітумно-каучукової стрічки, улаштув</t>
    </r>
    <r>
      <rPr>
        <sz val="12"/>
        <color indexed="8"/>
        <rFont val="Times New Roman"/>
        <family val="1"/>
      </rPr>
      <t xml:space="preserve">ання </t>
    </r>
    <r>
      <rPr>
        <sz val="12"/>
        <rFont val="Times New Roman"/>
        <family val="1"/>
      </rPr>
      <t xml:space="preserve">вирівнювального та верхнього шарів, </t>
    </r>
    <r>
      <rPr>
        <sz val="12"/>
        <color indexed="8"/>
        <rFont val="Times New Roman"/>
        <family val="1"/>
      </rPr>
      <t xml:space="preserve">укочування, </t>
    </r>
    <r>
      <rPr>
        <sz val="12"/>
        <rFont val="Times New Roman"/>
        <family val="1"/>
      </rPr>
      <t xml:space="preserve">навантаження та вивезення будівельного сміття </t>
    </r>
  </si>
  <si>
    <t>вул.Дніпровське шосе</t>
  </si>
  <si>
    <t xml:space="preserve">191,1                  65795,00                                    </t>
  </si>
  <si>
    <t>70                           50</t>
  </si>
  <si>
    <t>вулиця Гетьмана Івана Мазепи</t>
  </si>
  <si>
    <t>вулиці Магістральна, Кокчетавська</t>
  </si>
  <si>
    <t>вулиця Вечірньокутська</t>
  </si>
  <si>
    <r>
      <t xml:space="preserve">фрезерування, </t>
    </r>
    <r>
      <rPr>
        <sz val="12"/>
        <rFont val="Times New Roman"/>
        <family val="1"/>
      </rPr>
      <t xml:space="preserve">розбирання асфальтобетонних покритів механізованим способом,розробка грунту в траншеях та котлованах екскаваторами з навантаженням на автомобілі-самоскиди, перевезення грунту, розбирання бортових каменів, планування площ ручним способом, установлення бортових каменів та поребриків, улаштування вирівнюючих шарів основи, </t>
    </r>
    <r>
      <rPr>
        <sz val="12"/>
        <color indexed="8"/>
        <rFont val="Times New Roman"/>
        <family val="1"/>
      </rPr>
      <t>розливання в'яжучих матеріалів, улаштування бітумно-каучукової стрічки, улаштування вирівнювального</t>
    </r>
    <r>
      <rPr>
        <sz val="12"/>
        <rFont val="Times New Roman"/>
        <family val="1"/>
      </rPr>
      <t xml:space="preserve"> та верхнього шарів, </t>
    </r>
    <r>
      <rPr>
        <sz val="12"/>
        <color indexed="8"/>
        <rFont val="Times New Roman"/>
        <family val="1"/>
      </rPr>
      <t xml:space="preserve">укочування, установлення зливоприймальних решіток, </t>
    </r>
    <r>
      <rPr>
        <sz val="12"/>
        <rFont val="Times New Roman"/>
        <family val="1"/>
      </rPr>
      <t xml:space="preserve">навантаження та вивезення будівельного сміття </t>
    </r>
  </si>
  <si>
    <r>
      <t>фрезерування, розбирання асфальтобетонних покритів механізованим способом, розбирання щебеневих покритів, розробка</t>
    </r>
    <r>
      <rPr>
        <sz val="12"/>
        <rFont val="Times New Roman"/>
        <family val="1"/>
      </rPr>
      <t xml:space="preserve"> грунту в траншеях та котлованах екскаваторами з навантаженням на автомобілі-самоскиди, перевезення грунту, </t>
    </r>
    <r>
      <rPr>
        <sz val="12"/>
        <color indexed="8"/>
        <rFont val="Times New Roman"/>
        <family val="1"/>
      </rPr>
      <t xml:space="preserve">розбирання бортових каменів, </t>
    </r>
    <r>
      <rPr>
        <sz val="12"/>
        <rFont val="Times New Roman"/>
        <family val="1"/>
      </rPr>
      <t>планування площ ручним способом, установлення бортових каменів та поребриків, улаштування підстильних та вирівнюючих шарів основи,</t>
    </r>
    <r>
      <rPr>
        <sz val="12"/>
        <color indexed="10"/>
        <rFont val="Times New Roman"/>
        <family val="1"/>
      </rPr>
      <t xml:space="preserve"> </t>
    </r>
    <r>
      <rPr>
        <sz val="12"/>
        <color indexed="8"/>
        <rFont val="Times New Roman"/>
        <family val="1"/>
      </rPr>
      <t xml:space="preserve">розливання в'яжучих матеріалів, </t>
    </r>
    <r>
      <rPr>
        <sz val="12"/>
        <rFont val="Times New Roman"/>
        <family val="1"/>
      </rPr>
      <t>улаштування бітумно-каучукової стрічки, ула</t>
    </r>
    <r>
      <rPr>
        <sz val="12"/>
        <color indexed="8"/>
        <rFont val="Times New Roman"/>
        <family val="1"/>
      </rPr>
      <t xml:space="preserve">штування вирівнювального та верхнього шарів, укочування, улаштування люка, улаштування тактильних плит, навантаження та вивезення будівельного сміття </t>
    </r>
  </si>
  <si>
    <r>
      <rPr>
        <sz val="12"/>
        <color indexed="8"/>
        <rFont val="Times New Roman"/>
        <family val="1"/>
      </rPr>
      <t>фрезерування, розбирання асфальтобетонних покритів механізованим способом,</t>
    </r>
    <r>
      <rPr>
        <sz val="12"/>
        <color indexed="10"/>
        <rFont val="Times New Roman"/>
        <family val="1"/>
      </rPr>
      <t xml:space="preserve"> </t>
    </r>
    <r>
      <rPr>
        <sz val="12"/>
        <color indexed="8"/>
        <rFont val="Times New Roman"/>
        <family val="1"/>
      </rPr>
      <t xml:space="preserve">розробка грунту в траншеях та котлованах екскаваторами з навантаженням на автомобілі-самоскиди, перевезення грунту, розбирання бортових каменів, планування площ ручним способом, установлення бортових каменів, розливання в'яжучих матеріалів, улаштування бітумно-каучукової стрічки, улаштування вирівнювального та верхнього шарів, укочування, укріплення узбіччя, навантаження та вивезення будівельного сміття </t>
    </r>
  </si>
  <si>
    <r>
      <rPr>
        <sz val="12"/>
        <color indexed="8"/>
        <rFont val="Times New Roman"/>
        <family val="1"/>
      </rPr>
      <t xml:space="preserve">фрезерування, розбирання </t>
    </r>
    <r>
      <rPr>
        <sz val="12"/>
        <rFont val="Times New Roman"/>
        <family val="1"/>
      </rPr>
      <t>асфальтобетонних покритів механізованим способом, розбирання щебеневих покритів, розробка грунту в траншеях та котлованах екскаваторами з навантаженням на автомобілі-самоскиди, перевезення грунту, розбирання бортових каменів, планування площ ручним способом, установлення бортових каменів та поребриків, улаштування</t>
    </r>
    <r>
      <rPr>
        <sz val="12"/>
        <color indexed="10"/>
        <rFont val="Times New Roman"/>
        <family val="1"/>
      </rPr>
      <t xml:space="preserve"> </t>
    </r>
    <r>
      <rPr>
        <sz val="12"/>
        <rFont val="Times New Roman"/>
        <family val="1"/>
      </rPr>
      <t xml:space="preserve">вирівнюючих шарів основи, </t>
    </r>
    <r>
      <rPr>
        <sz val="12"/>
        <color indexed="8"/>
        <rFont val="Times New Roman"/>
        <family val="1"/>
      </rPr>
      <t xml:space="preserve">розливання в'яжучих матеріалів, </t>
    </r>
    <r>
      <rPr>
        <sz val="12"/>
        <rFont val="Times New Roman"/>
        <family val="1"/>
      </rPr>
      <t>улаштуван</t>
    </r>
    <r>
      <rPr>
        <sz val="12"/>
        <color indexed="8"/>
        <rFont val="Times New Roman"/>
        <family val="1"/>
      </rPr>
      <t xml:space="preserve">ня вирівнювального та </t>
    </r>
    <r>
      <rPr>
        <sz val="12"/>
        <rFont val="Times New Roman"/>
        <family val="1"/>
      </rPr>
      <t xml:space="preserve">верхнього шарів, укочування, улаштування тактильних плит, навантаження та вивезення будівельного сміття </t>
    </r>
  </si>
  <si>
    <r>
      <rPr>
        <sz val="12"/>
        <rFont val="Times New Roman"/>
        <family val="1"/>
      </rPr>
      <t>фрезерування, розбирання асфальтобетонних покритів механізованим способом,</t>
    </r>
    <r>
      <rPr>
        <sz val="12"/>
        <color indexed="10"/>
        <rFont val="Times New Roman"/>
        <family val="1"/>
      </rPr>
      <t xml:space="preserve"> </t>
    </r>
    <r>
      <rPr>
        <sz val="12"/>
        <rFont val="Times New Roman"/>
        <family val="1"/>
      </rPr>
      <t>розробка грунту в траншеях та котлованах екскаваторами з навантаженням на автомобілі-самоскиди, перевезення грунту, розбирання бортових каменів, планування площ ручним способом, установлення бортових каменів та поребриків, улаштування</t>
    </r>
    <r>
      <rPr>
        <sz val="12"/>
        <color indexed="10"/>
        <rFont val="Times New Roman"/>
        <family val="1"/>
      </rPr>
      <t xml:space="preserve"> </t>
    </r>
    <r>
      <rPr>
        <sz val="12"/>
        <rFont val="Times New Roman"/>
        <family val="1"/>
      </rPr>
      <t xml:space="preserve">вирівнюючих шарів основи, розливання в'яжучих матеріалів, улаштування вирівнювального та верхнього шарів, укочування,улаштування тактильних плит, навантаження та вивезення будівельного сміття </t>
    </r>
  </si>
  <si>
    <t>вулиця Ньютона</t>
  </si>
  <si>
    <t>ділянка дороги від вулиці Миколаївське шосе до вулиці Піхотинської</t>
  </si>
  <si>
    <t>промпект Миру</t>
  </si>
  <si>
    <t>вулиці Кобилянського та Електроніки</t>
  </si>
  <si>
    <t>вулиця Кобилянського</t>
  </si>
  <si>
    <t>вулиця Гданцівська</t>
  </si>
  <si>
    <t>вулиця 129-ї бригади територіальної оборони</t>
  </si>
  <si>
    <t>вулиця Українська</t>
  </si>
  <si>
    <t>вулиця Петра Калнишевського</t>
  </si>
  <si>
    <t>вулиці Чекаліна та Дмитра Глинки</t>
  </si>
  <si>
    <t>площа Визволення</t>
  </si>
  <si>
    <t>перехрестя вулиць Прорізної, Ньютона, Окружної</t>
  </si>
  <si>
    <t>ІНГУЛЕЦЬКИЙ</t>
  </si>
  <si>
    <t>проспект Південний</t>
  </si>
  <si>
    <r>
      <t xml:space="preserve">фрезерування, розбирання асфальтобетонних покритів механізованим способом, розбирання покритів та основ бурківки з булижного каменю механізованим способом, розробка грунту в траншеях та котлованах екскаваторами з навантаженням на автомобілі-самоскиди, перевезення грунту, розбирання бортових каменів, планування площ ручним способом, установлення бортових каменів та поребриків, улаштування підстильних та вирівнювальних шарів основи, розливання в'яжучих матеріалів, </t>
    </r>
    <r>
      <rPr>
        <sz val="12"/>
        <rFont val="Times New Roman"/>
        <family val="1"/>
      </rPr>
      <t>улаштування бітумно-каучукової стрічки, улаш</t>
    </r>
    <r>
      <rPr>
        <sz val="12"/>
        <color indexed="8"/>
        <rFont val="Times New Roman"/>
        <family val="1"/>
      </rPr>
      <t>тування вирівнювального т</t>
    </r>
    <r>
      <rPr>
        <sz val="12"/>
        <rFont val="Times New Roman"/>
        <family val="1"/>
      </rPr>
      <t xml:space="preserve">а верхнього шарів, укочування, </t>
    </r>
    <r>
      <rPr>
        <sz val="12"/>
        <color indexed="8"/>
        <rFont val="Times New Roman"/>
        <family val="1"/>
      </rPr>
      <t xml:space="preserve"> навантаження та вивезення будівельного сміття </t>
    </r>
  </si>
  <si>
    <r>
      <rPr>
        <sz val="12"/>
        <rFont val="Times New Roman"/>
        <family val="1"/>
      </rPr>
      <t xml:space="preserve">фрезерування, розбирання покритів та основ бурківки з булижного каменю механізованим способом, </t>
    </r>
    <r>
      <rPr>
        <sz val="12"/>
        <color indexed="8"/>
        <rFont val="Times New Roman"/>
        <family val="1"/>
      </rPr>
      <t>розробка грунту в траншеях та котлованах екскаваторами з навантаженням на автомобілі-самоскиди, перевезення грунту,</t>
    </r>
    <r>
      <rPr>
        <sz val="12"/>
        <rFont val="Times New Roman"/>
        <family val="1"/>
      </rPr>
      <t xml:space="preserve"> улаштування підстильних та вирівнювальних шарів основи, </t>
    </r>
    <r>
      <rPr>
        <sz val="12"/>
        <color indexed="8"/>
        <rFont val="Times New Roman"/>
        <family val="1"/>
      </rPr>
      <t>розливання в'яжучих матеріалів, улаштування бітумно-каучукової стрічки, улаштування вирівнювального та верхнього шарів, укочування,укріплення узбіччя гравійною сумішшю,</t>
    </r>
    <r>
      <rPr>
        <sz val="12"/>
        <color indexed="10"/>
        <rFont val="Times New Roman"/>
        <family val="1"/>
      </rPr>
      <t xml:space="preserve"> </t>
    </r>
    <r>
      <rPr>
        <sz val="12"/>
        <color indexed="8"/>
        <rFont val="Times New Roman"/>
        <family val="1"/>
      </rPr>
      <t xml:space="preserve">навантаження та вивезення будівельного сміття </t>
    </r>
  </si>
  <si>
    <r>
      <t>розбирання асфальтобетонних покритів механізованим способом, розробка грунту в траншеях та котлованах екскаваторами з навантаженням на автомобілі-самоскиди, перевезення грунту, розбирання бортових каменів, планування площ ручним способом,установлення бортових  каменів та поребриків,улаштування вирівнювального та верхнього шарів, укочування,</t>
    </r>
    <r>
      <rPr>
        <sz val="12"/>
        <rFont val="Times New Roman"/>
        <family val="1"/>
      </rPr>
      <t xml:space="preserve"> установлення люка, навантаження та в</t>
    </r>
    <r>
      <rPr>
        <sz val="12"/>
        <color indexed="8"/>
        <rFont val="Times New Roman"/>
        <family val="1"/>
      </rPr>
      <t xml:space="preserve">ивезення будівельного сміття </t>
    </r>
  </si>
  <si>
    <r>
      <t xml:space="preserve">фрезерування, </t>
    </r>
    <r>
      <rPr>
        <sz val="12"/>
        <rFont val="Times New Roman"/>
        <family val="1"/>
      </rPr>
      <t xml:space="preserve">розбирання асфальтобетонних покритів механізованим способом, розбирання щебеневих покритів, розробка грунту в траншеях та котлованах екскаваторами з навантаженням на автомобілі-самоскиди, перевезення грунту, розбирання бортових каменів, планування площ ручним способом, установлення бортових каменів та поребриків, улаштування підстильних та вирівнювальних шарів основи, розливання в'яжучих матеріалів, улаштування бітумно-каучукової стрічки, улаштування вирівнювального та верхнього шарів, укочування, установлення люків, навантаження та вивезення будівельного сміття </t>
    </r>
  </si>
  <si>
    <r>
      <rPr>
        <sz val="12"/>
        <color indexed="8"/>
        <rFont val="Times New Roman"/>
        <family val="1"/>
      </rPr>
      <t>фрезерування, розбирання асфальтобетонних покритів механізованим способом,</t>
    </r>
    <r>
      <rPr>
        <sz val="12"/>
        <color indexed="10"/>
        <rFont val="Times New Roman"/>
        <family val="1"/>
      </rPr>
      <t xml:space="preserve"> </t>
    </r>
    <r>
      <rPr>
        <sz val="12"/>
        <color indexed="8"/>
        <rFont val="Times New Roman"/>
        <family val="1"/>
      </rPr>
      <t xml:space="preserve">розробка грунту в траншеях та котлованах екскаваторами з навантаженням на автомобілі-самоскиди, перевезення грунту, розбирання бортових каменів, планування площ ручним способом, установлення бортових каменів та поребриків, улаштування вирівнювальних шарів основи, розливання в'яжучих матеріалів, улаштування бітумно-каучукової стрічки, улаштування вирівнювального та верхнього шарів, укочування, установлення люків, навантаження та вивезення будівельного сміття </t>
    </r>
  </si>
  <si>
    <r>
      <t xml:space="preserve">фрезерування, </t>
    </r>
    <r>
      <rPr>
        <sz val="12"/>
        <rFont val="Times New Roman"/>
        <family val="1"/>
      </rPr>
      <t xml:space="preserve">розбирання асфальтобетонних покритів механізованим способом, розбирання щебеневих покритів, розробка грунту в траншеях та котлованах екскаваторами з навантаженням на автомобілі-самоскиди, перевезення грунту, розбирання бортових каменів, планування площ ручним способом, установлення бортових каменів, улаштування підстильних та вирівнювальних шарів основи, </t>
    </r>
    <r>
      <rPr>
        <sz val="12"/>
        <color indexed="8"/>
        <rFont val="Times New Roman"/>
        <family val="1"/>
      </rPr>
      <t xml:space="preserve">розливання в'яжучих матеріалів, </t>
    </r>
    <r>
      <rPr>
        <sz val="12"/>
        <rFont val="Times New Roman"/>
        <family val="1"/>
      </rPr>
      <t xml:space="preserve">улаштування вирівнювального та верхнього шарів, укочування, </t>
    </r>
    <r>
      <rPr>
        <sz val="12"/>
        <color indexed="10"/>
        <rFont val="Times New Roman"/>
        <family val="1"/>
      </rPr>
      <t xml:space="preserve"> </t>
    </r>
    <r>
      <rPr>
        <sz val="12"/>
        <rFont val="Times New Roman"/>
        <family val="1"/>
      </rPr>
      <t xml:space="preserve">навантаження та вивезення будівельного сміття </t>
    </r>
  </si>
  <si>
    <r>
      <t>фрезерування, розбирання асфальтобетонних покритів механізованим способом, розбирання щебеневих покритів, розробка грунту в траншеях та котлованах екскаваторами з навантаженням на автомобілі-самоскиди, перевезення грунту, розбирання бортових каменів, планування площ ручним способом,установлення бортових  каменів та поребриків, улаштування підстильних та вирівнювальних шарів основи, розливання в'яжучих матеріалів, улаштування бітумно-каучукової стрічки,</t>
    </r>
    <r>
      <rPr>
        <sz val="12"/>
        <color indexed="10"/>
        <rFont val="Times New Roman"/>
        <family val="1"/>
      </rPr>
      <t xml:space="preserve"> </t>
    </r>
    <r>
      <rPr>
        <sz val="12"/>
        <color indexed="8"/>
        <rFont val="Times New Roman"/>
        <family val="1"/>
      </rPr>
      <t xml:space="preserve">улаштування вирівнювального та верхнього шарів, укочування,укріплення узбіччя гравійною сумішшю, навантаження та вивезення будівельного сміття </t>
    </r>
  </si>
  <si>
    <r>
      <t>фрезерування,</t>
    </r>
    <r>
      <rPr>
        <sz val="12"/>
        <color indexed="10"/>
        <rFont val="Times New Roman"/>
        <family val="1"/>
      </rPr>
      <t xml:space="preserve"> </t>
    </r>
    <r>
      <rPr>
        <sz val="12"/>
        <color indexed="8"/>
        <rFont val="Times New Roman"/>
        <family val="1"/>
      </rPr>
      <t>розбирання асфальтобетонних покритів механізованим способом, розбирання щебеневих покритів, розробка грунту в траншеях та котлованах екскаваторами з навантаженням на автомобілі-самоскиди, перевезення грунту, улаштування підстильних та вирівнювальних шарів основи, розливання в'яжучи</t>
    </r>
    <r>
      <rPr>
        <sz val="12"/>
        <rFont val="Times New Roman"/>
        <family val="1"/>
      </rPr>
      <t>х матеріалів, улаштування бітумно-каучукової стрічки, улаштування вирівнювального та верхнього ша</t>
    </r>
    <r>
      <rPr>
        <sz val="12"/>
        <color indexed="8"/>
        <rFont val="Times New Roman"/>
        <family val="1"/>
      </rPr>
      <t>рів, укочування,</t>
    </r>
    <r>
      <rPr>
        <sz val="12"/>
        <color indexed="10"/>
        <rFont val="Times New Roman"/>
        <family val="1"/>
      </rPr>
      <t xml:space="preserve"> </t>
    </r>
    <r>
      <rPr>
        <sz val="12"/>
        <color indexed="8"/>
        <rFont val="Times New Roman"/>
        <family val="1"/>
      </rPr>
      <t xml:space="preserve">вивезення будівельного сміття </t>
    </r>
  </si>
  <si>
    <r>
      <rPr>
        <sz val="12"/>
        <rFont val="Times New Roman"/>
        <family val="1"/>
      </rPr>
      <t>розробка грунту в траншеях та котлованах екскаваторами з навантаженням на автомобілі-самоскиди, перевезення грунту, розбирання бортових каменів, планування площ ручним способом, установлення бортових  каменів та поребриків, улаштування підстильних та вирівнювальних шарів основи,</t>
    </r>
    <r>
      <rPr>
        <sz val="12"/>
        <color indexed="10"/>
        <rFont val="Times New Roman"/>
        <family val="1"/>
      </rPr>
      <t xml:space="preserve"> </t>
    </r>
    <r>
      <rPr>
        <sz val="12"/>
        <rFont val="Times New Roman"/>
        <family val="1"/>
      </rPr>
      <t xml:space="preserve">улаштування вирівнювального та верхнього шарів, укочування, установлення люка, улаштування тактильних плит, навантаження та вивезення будівельного сміття </t>
    </r>
  </si>
  <si>
    <r>
      <rPr>
        <sz val="12"/>
        <color indexed="8"/>
        <rFont val="Times New Roman"/>
        <family val="1"/>
      </rPr>
      <t xml:space="preserve">фрезерування, розбирання асфальтобетонних покритів механізованим способом, розбирання щебеневих покритів, розробка грунту в траншеях та котлованах екскаваторами з навантаженням на автомобілі-самоскиди, перевезення грунту, розбирання бортових каменів, планування площ ручним способом, установлення бортових  каменів, улаштування підстильних та вирівнювальних шарів основи, розливання в'яжучих матеріалів, </t>
    </r>
    <r>
      <rPr>
        <sz val="12"/>
        <color indexed="10"/>
        <rFont val="Times New Roman"/>
        <family val="1"/>
      </rPr>
      <t xml:space="preserve"> </t>
    </r>
    <r>
      <rPr>
        <sz val="12"/>
        <color indexed="8"/>
        <rFont val="Times New Roman"/>
        <family val="1"/>
      </rPr>
      <t xml:space="preserve">улаштування вирівнювального та верхнього шарів, укочування, навантаження та вивезення будівельного сміття </t>
    </r>
  </si>
  <si>
    <r>
      <rPr>
        <sz val="12"/>
        <rFont val="Times New Roman"/>
        <family val="1"/>
      </rPr>
      <t>фрезерування, розбирання асфальтобетонних покритів механізованим способом,</t>
    </r>
    <r>
      <rPr>
        <sz val="12"/>
        <color indexed="10"/>
        <rFont val="Times New Roman"/>
        <family val="1"/>
      </rPr>
      <t xml:space="preserve"> </t>
    </r>
    <r>
      <rPr>
        <sz val="12"/>
        <rFont val="Times New Roman"/>
        <family val="1"/>
      </rPr>
      <t xml:space="preserve">улаштування підстильних та вирівнювальних шарів основи, розливання в'яжучих матеріалів, </t>
    </r>
    <r>
      <rPr>
        <sz val="12"/>
        <color indexed="10"/>
        <rFont val="Times New Roman"/>
        <family val="1"/>
      </rPr>
      <t xml:space="preserve"> </t>
    </r>
    <r>
      <rPr>
        <sz val="12"/>
        <rFont val="Times New Roman"/>
        <family val="1"/>
      </rPr>
      <t xml:space="preserve">улаштування вирівнювального та верхнього шарів, укочування, установлення люків, навантаження та вивезення будівельного сміття </t>
    </r>
  </si>
  <si>
    <r>
      <rPr>
        <sz val="12"/>
        <rFont val="Times New Roman"/>
        <family val="1"/>
      </rPr>
      <t>фрезерування, розбирання асфальтобетонних покритів механізованим способом, розбирання щебеневих покритів, розробка грунту в траншеях та котлованах екскаваторами з навантаженням на автомобілі-самоскиди, перевезення грунту, розбирання бортових каменів, планування площ ручним способом, установлення бортових каменів та поребриків, улаштування</t>
    </r>
    <r>
      <rPr>
        <sz val="12"/>
        <color indexed="10"/>
        <rFont val="Times New Roman"/>
        <family val="1"/>
      </rPr>
      <t xml:space="preserve"> </t>
    </r>
    <r>
      <rPr>
        <sz val="12"/>
        <rFont val="Times New Roman"/>
        <family val="1"/>
      </rPr>
      <t xml:space="preserve">вирівнювальних шарів основи, розливання в'яжучих матеріалів, улаштування бітумно-каучукової стрічки, улаштування вирівнювального та верхнього шарів, укочування, навантаження та вивезення будівельного сміття </t>
    </r>
  </si>
  <si>
    <r>
      <rPr>
        <sz val="12"/>
        <rFont val="Times New Roman"/>
        <family val="1"/>
      </rPr>
      <t xml:space="preserve">фрезерування, розбирання асфальтобетонних покритів механізованим способом, розбирання щебеневих покритів, розробка грунту в траншеях та котлованах екскаваторами з навантаженням на автомобілі-самоскиди, перевезення грунту, розбирання бортових каменів, планування площ ручним способом, установлення бортових каменів та поребриків, улаштування підстильних та вирівнювальних шарів основи, розливання в'яжучих матеріалів, улаштування бітумно-каучукової стрічки, улаштування вирівнювального </t>
    </r>
    <r>
      <rPr>
        <sz val="12"/>
        <color indexed="8"/>
        <rFont val="Times New Roman"/>
        <family val="1"/>
      </rPr>
      <t xml:space="preserve">та верхнього шарів, укочування, улаштування тактильних плит, </t>
    </r>
    <r>
      <rPr>
        <sz val="12"/>
        <rFont val="Times New Roman"/>
        <family val="1"/>
      </rPr>
      <t xml:space="preserve">навантаження та вивезення будівельного сміття </t>
    </r>
  </si>
  <si>
    <r>
      <rPr>
        <sz val="12"/>
        <rFont val="Times New Roman"/>
        <family val="1"/>
      </rPr>
      <t>фрезерування, розбирання асфальтобетонних покритів механізованим способом,</t>
    </r>
    <r>
      <rPr>
        <sz val="12"/>
        <color indexed="10"/>
        <rFont val="Times New Roman"/>
        <family val="1"/>
      </rPr>
      <t xml:space="preserve"> </t>
    </r>
    <r>
      <rPr>
        <sz val="12"/>
        <rFont val="Times New Roman"/>
        <family val="1"/>
      </rPr>
      <t>розробка грунту в траншеях та котлованах екскаваторами з навантаженням на автомобілі-самоскиди, перевезення грунту, розбирання бортових каменів, планування площ ручним способом,установлення бортових  каменів, улаштування підстильних та вирівнювальних шарів основи, розливання в'яжучих матеріалів, улаштування бітумно-каучукової стрічки, улаштування вирівнювального та верхнього шарів, укочування,</t>
    </r>
    <r>
      <rPr>
        <sz val="12"/>
        <color indexed="10"/>
        <rFont val="Times New Roman"/>
        <family val="1"/>
      </rPr>
      <t xml:space="preserve"> </t>
    </r>
    <r>
      <rPr>
        <sz val="12"/>
        <rFont val="Times New Roman"/>
        <family val="1"/>
      </rPr>
      <t xml:space="preserve">встановлення дощоприймальних колодязів, навантаження та вивезення будівельного сміття </t>
    </r>
  </si>
</sst>
</file>

<file path=xl/styles.xml><?xml version="1.0" encoding="utf-8"?>
<styleSheet xmlns="http://schemas.openxmlformats.org/spreadsheetml/2006/main">
  <numFmts count="6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00"/>
    <numFmt numFmtId="210" formatCode="0.0000"/>
    <numFmt numFmtId="211" formatCode="0.00;[Red]0.00"/>
    <numFmt numFmtId="212" formatCode="0.00000"/>
    <numFmt numFmtId="213" formatCode="0.000000"/>
    <numFmt numFmtId="214" formatCode="0.0000000"/>
    <numFmt numFmtId="215" formatCode="[$-422]d\ mmmm\ yyyy&quot; р.&quot;"/>
    <numFmt numFmtId="216" formatCode="mmm/yyyy"/>
    <numFmt numFmtId="217" formatCode="dd/mm/yy;@"/>
    <numFmt numFmtId="218" formatCode="#.##0.00"/>
    <numFmt numFmtId="219" formatCode="[$-FC19]d\ mmmm\ yyyy\ \г\."/>
    <numFmt numFmtId="220" formatCode="[$-FC19]d\ mmmm\ yyyy\ &quot;г.&quot;"/>
    <numFmt numFmtId="221" formatCode="[$-419]d\ mmm\ yy;@"/>
  </numFmts>
  <fonts count="52">
    <font>
      <sz val="10"/>
      <name val="Arial"/>
      <family val="0"/>
    </font>
    <font>
      <sz val="12"/>
      <name val="Times New Roman"/>
      <family val="1"/>
    </font>
    <font>
      <sz val="9"/>
      <color indexed="8"/>
      <name val="Arial"/>
      <family val="2"/>
    </font>
    <font>
      <u val="single"/>
      <sz val="10"/>
      <color indexed="12"/>
      <name val="Arial"/>
      <family val="2"/>
    </font>
    <font>
      <u val="single"/>
      <sz val="10"/>
      <color indexed="36"/>
      <name val="Arial"/>
      <family val="2"/>
    </font>
    <font>
      <sz val="12"/>
      <color indexed="8"/>
      <name val="Times New Roman"/>
      <family val="1"/>
    </font>
    <font>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2"/>
      <color indexed="8"/>
      <name val="Times New Roman"/>
      <family val="1"/>
    </font>
    <font>
      <b/>
      <sz val="12"/>
      <color indexed="8"/>
      <name val="Times New Roman"/>
      <family val="1"/>
    </font>
    <font>
      <i/>
      <sz val="12"/>
      <color indexed="8"/>
      <name val="Times New Roman"/>
      <family val="1"/>
    </font>
    <font>
      <sz val="12"/>
      <name val="Arial"/>
      <family val="2"/>
    </font>
    <font>
      <sz val="12"/>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i/>
      <sz val="12"/>
      <color theme="1"/>
      <name val="Times New Roman"/>
      <family val="1"/>
    </font>
    <font>
      <sz val="12"/>
      <color rgb="FFFF0000"/>
      <name val="Times New Roman"/>
      <family val="1"/>
    </font>
    <font>
      <i/>
      <sz val="12"/>
      <color theme="1"/>
      <name val="Times New Roman"/>
      <family val="1"/>
    </font>
    <font>
      <b/>
      <sz val="12"/>
      <color theme="1"/>
      <name val="Times New Roman"/>
      <family val="1"/>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top style="thin"/>
      <bottom style="thin"/>
    </border>
    <border>
      <left/>
      <right style="thin"/>
      <top style="thin"/>
      <bottom style="thin"/>
    </border>
    <border>
      <left style="thin"/>
      <right style="thin"/>
      <top>
        <color indexed="63"/>
      </top>
      <bottom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2" fillId="20" borderId="0">
      <alignment horizontal="right" vertical="center"/>
      <protection/>
    </xf>
    <xf numFmtId="0" fontId="2" fillId="20" borderId="0">
      <alignment horizontal="left" vertical="center"/>
      <protection/>
    </xf>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0" fontId="33" fillId="28" borderId="1" applyNumberFormat="0" applyAlignment="0" applyProtection="0"/>
    <xf numFmtId="0" fontId="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9" borderId="7"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0" fontId="4" fillId="0" borderId="0" applyNumberFormat="0" applyFill="0" applyBorder="0" applyAlignment="0" applyProtection="0"/>
    <xf numFmtId="0" fontId="41" fillId="31" borderId="0" applyNumberFormat="0" applyBorder="0" applyAlignment="0" applyProtection="0"/>
    <xf numFmtId="0" fontId="42" fillId="0" borderId="0" applyNumberFormat="0" applyFill="0" applyBorder="0" applyAlignment="0" applyProtection="0"/>
    <xf numFmtId="0" fontId="0" fillId="32"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45" fillId="33" borderId="0" applyNumberFormat="0" applyBorder="0" applyAlignment="0" applyProtection="0"/>
  </cellStyleXfs>
  <cellXfs count="44">
    <xf numFmtId="0" fontId="0" fillId="0" borderId="0" xfId="0" applyAlignment="1">
      <alignment/>
    </xf>
    <xf numFmtId="0" fontId="46" fillId="34" borderId="10" xfId="0" applyFont="1" applyFill="1" applyBorder="1" applyAlignment="1">
      <alignment horizontal="center"/>
    </xf>
    <xf numFmtId="0" fontId="47" fillId="34" borderId="11" xfId="0" applyFont="1" applyFill="1" applyBorder="1" applyAlignment="1">
      <alignment horizontal="center"/>
    </xf>
    <xf numFmtId="4" fontId="47" fillId="34" borderId="10" xfId="0" applyNumberFormat="1" applyFont="1" applyFill="1" applyBorder="1" applyAlignment="1">
      <alignment horizontal="center"/>
    </xf>
    <xf numFmtId="0" fontId="46" fillId="34" borderId="12" xfId="0" applyFont="1" applyFill="1" applyBorder="1" applyAlignment="1">
      <alignment horizontal="center"/>
    </xf>
    <xf numFmtId="0" fontId="46" fillId="34" borderId="10" xfId="0" applyFont="1" applyFill="1" applyBorder="1" applyAlignment="1">
      <alignment horizontal="center" vertical="center" wrapText="1"/>
    </xf>
    <xf numFmtId="0" fontId="46" fillId="34" borderId="13" xfId="0" applyFont="1" applyFill="1" applyBorder="1" applyAlignment="1">
      <alignment horizontal="center" vertical="center" wrapText="1"/>
    </xf>
    <xf numFmtId="4" fontId="46" fillId="34" borderId="13" xfId="0" applyNumberFormat="1" applyFont="1" applyFill="1" applyBorder="1" applyAlignment="1">
      <alignment horizontal="center" vertical="center" wrapText="1"/>
    </xf>
    <xf numFmtId="4" fontId="46" fillId="34" borderId="13" xfId="0" applyNumberFormat="1" applyFont="1" applyFill="1" applyBorder="1" applyAlignment="1">
      <alignment horizontal="center" vertical="center"/>
    </xf>
    <xf numFmtId="49" fontId="46" fillId="34" borderId="13" xfId="0" applyNumberFormat="1" applyFont="1" applyFill="1" applyBorder="1" applyAlignment="1">
      <alignment horizontal="center" vertical="center"/>
    </xf>
    <xf numFmtId="49" fontId="46" fillId="34" borderId="13" xfId="0" applyNumberFormat="1" applyFont="1" applyFill="1" applyBorder="1" applyAlignment="1">
      <alignment horizontal="center" vertical="center" wrapText="1"/>
    </xf>
    <xf numFmtId="0" fontId="47" fillId="34" borderId="14" xfId="0" applyFont="1" applyFill="1" applyBorder="1" applyAlignment="1">
      <alignment horizontal="center"/>
    </xf>
    <xf numFmtId="4" fontId="47" fillId="34" borderId="10" xfId="0" applyNumberFormat="1" applyFont="1" applyFill="1" applyBorder="1" applyAlignment="1">
      <alignment horizontal="center" vertical="center"/>
    </xf>
    <xf numFmtId="0" fontId="47" fillId="34" borderId="10" xfId="0" applyFont="1" applyFill="1" applyBorder="1" applyAlignment="1">
      <alignment horizontal="center"/>
    </xf>
    <xf numFmtId="4" fontId="47" fillId="34" borderId="10" xfId="0" applyNumberFormat="1" applyFont="1" applyFill="1" applyBorder="1" applyAlignment="1">
      <alignment horizontal="center" vertical="center" wrapText="1"/>
    </xf>
    <xf numFmtId="0" fontId="46" fillId="0" borderId="10" xfId="0" applyNumberFormat="1" applyFont="1" applyFill="1" applyBorder="1" applyAlignment="1">
      <alignment horizontal="center" vertical="center"/>
    </xf>
    <xf numFmtId="0" fontId="46" fillId="0" borderId="10" xfId="0" applyNumberFormat="1" applyFont="1" applyFill="1" applyBorder="1" applyAlignment="1">
      <alignment horizontal="center" vertical="center" wrapText="1"/>
    </xf>
    <xf numFmtId="0" fontId="46" fillId="0" borderId="10" xfId="0" applyNumberFormat="1" applyFont="1" applyBorder="1" applyAlignment="1">
      <alignment horizontal="center" vertical="center" wrapText="1"/>
    </xf>
    <xf numFmtId="0" fontId="48" fillId="0" borderId="10" xfId="0" applyNumberFormat="1" applyFont="1" applyBorder="1" applyAlignment="1">
      <alignment horizontal="center" vertical="center" wrapText="1"/>
    </xf>
    <xf numFmtId="4" fontId="47" fillId="34" borderId="11" xfId="0" applyNumberFormat="1" applyFont="1" applyFill="1" applyBorder="1" applyAlignment="1">
      <alignment horizontal="center"/>
    </xf>
    <xf numFmtId="0" fontId="1" fillId="0" borderId="10" xfId="0" applyNumberFormat="1" applyFont="1" applyBorder="1" applyAlignment="1">
      <alignment horizontal="center" vertical="center" wrapText="1"/>
    </xf>
    <xf numFmtId="0" fontId="46" fillId="0" borderId="10" xfId="0" applyNumberFormat="1" applyFont="1" applyBorder="1" applyAlignment="1">
      <alignment horizontal="center" vertical="top"/>
    </xf>
    <xf numFmtId="0" fontId="46" fillId="34" borderId="10" xfId="0" applyNumberFormat="1" applyFont="1" applyFill="1" applyBorder="1" applyAlignment="1">
      <alignment horizontal="center" vertical="center" wrapText="1"/>
    </xf>
    <xf numFmtId="0" fontId="46" fillId="34" borderId="10" xfId="0" applyNumberFormat="1" applyFont="1" applyFill="1" applyBorder="1" applyAlignment="1">
      <alignment horizontal="center" vertical="center"/>
    </xf>
    <xf numFmtId="0" fontId="48" fillId="0" borderId="10" xfId="0" applyNumberFormat="1" applyFont="1" applyFill="1" applyBorder="1" applyAlignment="1">
      <alignment horizontal="center" vertical="center" wrapText="1"/>
    </xf>
    <xf numFmtId="0" fontId="46" fillId="34" borderId="11" xfId="0" applyNumberFormat="1" applyFont="1" applyFill="1" applyBorder="1" applyAlignment="1">
      <alignment horizontal="center" vertical="center" wrapText="1"/>
    </xf>
    <xf numFmtId="0" fontId="46" fillId="34" borderId="15" xfId="0" applyNumberFormat="1" applyFont="1" applyFill="1" applyBorder="1" applyAlignment="1">
      <alignment horizontal="center" vertical="center" wrapText="1"/>
    </xf>
    <xf numFmtId="0" fontId="46" fillId="34" borderId="14" xfId="0" applyNumberFormat="1" applyFont="1" applyFill="1" applyBorder="1" applyAlignment="1">
      <alignment horizontal="center" vertical="center" wrapText="1"/>
    </xf>
    <xf numFmtId="4" fontId="1" fillId="34" borderId="11" xfId="0" applyNumberFormat="1" applyFont="1" applyFill="1" applyBorder="1" applyAlignment="1">
      <alignment horizontal="center" vertical="center" wrapText="1"/>
    </xf>
    <xf numFmtId="4" fontId="1" fillId="34" borderId="14" xfId="0" applyNumberFormat="1" applyFont="1" applyFill="1" applyBorder="1" applyAlignment="1">
      <alignment horizontal="center" vertical="center" wrapText="1"/>
    </xf>
    <xf numFmtId="4" fontId="46" fillId="34" borderId="11" xfId="0" applyNumberFormat="1" applyFont="1" applyFill="1" applyBorder="1" applyAlignment="1">
      <alignment horizontal="center" vertical="center" wrapText="1"/>
    </xf>
    <xf numFmtId="4" fontId="46" fillId="34" borderId="14" xfId="0" applyNumberFormat="1" applyFont="1" applyFill="1" applyBorder="1" applyAlignment="1">
      <alignment horizontal="center" vertical="center" wrapText="1"/>
    </xf>
    <xf numFmtId="4" fontId="46" fillId="34" borderId="15" xfId="0" applyNumberFormat="1" applyFont="1" applyFill="1" applyBorder="1" applyAlignment="1">
      <alignment horizontal="center" vertical="center" wrapText="1"/>
    </xf>
    <xf numFmtId="0" fontId="49" fillId="0" borderId="11"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14" xfId="0" applyFont="1" applyBorder="1" applyAlignment="1">
      <alignment horizontal="center" vertical="center" wrapText="1"/>
    </xf>
    <xf numFmtId="0" fontId="50" fillId="0" borderId="0" xfId="0" applyFont="1" applyAlignment="1">
      <alignment horizontal="center"/>
    </xf>
    <xf numFmtId="0" fontId="27" fillId="0" borderId="15" xfId="0" applyNumberFormat="1" applyFont="1" applyBorder="1" applyAlignment="1">
      <alignment horizontal="center" vertical="center" wrapText="1"/>
    </xf>
    <xf numFmtId="0" fontId="46" fillId="34" borderId="10" xfId="0" applyNumberFormat="1" applyFont="1" applyFill="1" applyBorder="1" applyAlignment="1">
      <alignment horizontal="center" vertical="center" wrapText="1" shrinkToFit="1"/>
    </xf>
    <xf numFmtId="0" fontId="48" fillId="34" borderId="10" xfId="0" applyNumberFormat="1" applyFont="1" applyFill="1" applyBorder="1" applyAlignment="1">
      <alignment horizontal="center" vertical="center" wrapText="1"/>
    </xf>
    <xf numFmtId="0" fontId="27" fillId="0" borderId="14" xfId="0" applyNumberFormat="1" applyFont="1" applyBorder="1" applyAlignment="1">
      <alignment horizontal="center" vertical="center" wrapText="1"/>
    </xf>
    <xf numFmtId="0" fontId="51" fillId="0" borderId="10" xfId="0" applyNumberFormat="1" applyFont="1" applyBorder="1" applyAlignment="1">
      <alignment horizontal="center" vertical="center" wrapText="1"/>
    </xf>
    <xf numFmtId="0" fontId="27" fillId="0" borderId="0" xfId="0" applyNumberFormat="1" applyFont="1" applyAlignment="1">
      <alignment horizontal="center" vertical="center" wrapText="1"/>
    </xf>
    <xf numFmtId="0" fontId="47" fillId="34" borderId="10"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6" xfId="33"/>
    <cellStyle name="S7"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5"/>
  <sheetViews>
    <sheetView tabSelected="1" view="pageBreakPreview" zoomScale="70" zoomScaleNormal="80" zoomScaleSheetLayoutView="70" workbookViewId="0" topLeftCell="A1">
      <selection activeCell="B27" sqref="B27"/>
    </sheetView>
  </sheetViews>
  <sheetFormatPr defaultColWidth="9.140625" defaultRowHeight="12.75"/>
  <cols>
    <col min="1" max="1" width="7.00390625" style="0" customWidth="1"/>
    <col min="2" max="2" width="20.00390625" style="0" customWidth="1"/>
    <col min="3" max="3" width="11.57421875" style="0" customWidth="1"/>
    <col min="4" max="4" width="11.8515625" style="0" customWidth="1"/>
    <col min="6" max="6" width="17.28125" style="0" customWidth="1"/>
    <col min="7" max="7" width="40.421875" style="0" customWidth="1"/>
    <col min="8" max="8" width="13.8515625" style="0" customWidth="1"/>
    <col min="9" max="9" width="10.140625" style="0" customWidth="1"/>
    <col min="10" max="10" width="17.140625" style="0" customWidth="1"/>
  </cols>
  <sheetData>
    <row r="1" spans="1:10" ht="15.75">
      <c r="A1" s="36" t="s">
        <v>21</v>
      </c>
      <c r="B1" s="36"/>
      <c r="C1" s="36"/>
      <c r="D1" s="36"/>
      <c r="E1" s="36"/>
      <c r="F1" s="36"/>
      <c r="G1" s="36"/>
      <c r="H1" s="36"/>
      <c r="I1" s="36"/>
      <c r="J1" s="36"/>
    </row>
    <row r="3" spans="1:10" ht="12.75">
      <c r="A3" s="33" t="s">
        <v>0</v>
      </c>
      <c r="B3" s="33" t="s">
        <v>1</v>
      </c>
      <c r="C3" s="33" t="s">
        <v>2</v>
      </c>
      <c r="D3" s="33" t="s">
        <v>3</v>
      </c>
      <c r="E3" s="33" t="s">
        <v>4</v>
      </c>
      <c r="F3" s="33" t="s">
        <v>5</v>
      </c>
      <c r="G3" s="33" t="s">
        <v>6</v>
      </c>
      <c r="H3" s="33" t="s">
        <v>7</v>
      </c>
      <c r="I3" s="33" t="s">
        <v>8</v>
      </c>
      <c r="J3" s="33" t="s">
        <v>9</v>
      </c>
    </row>
    <row r="4" spans="1:10" ht="12.75">
      <c r="A4" s="34"/>
      <c r="B4" s="34"/>
      <c r="C4" s="34"/>
      <c r="D4" s="34"/>
      <c r="E4" s="34"/>
      <c r="F4" s="34"/>
      <c r="G4" s="34"/>
      <c r="H4" s="34"/>
      <c r="I4" s="34"/>
      <c r="J4" s="34"/>
    </row>
    <row r="5" spans="1:10" ht="21" customHeight="1">
      <c r="A5" s="35"/>
      <c r="B5" s="35"/>
      <c r="C5" s="35"/>
      <c r="D5" s="35"/>
      <c r="E5" s="35"/>
      <c r="F5" s="35"/>
      <c r="G5" s="35"/>
      <c r="H5" s="35"/>
      <c r="I5" s="35"/>
      <c r="J5" s="35"/>
    </row>
    <row r="6" spans="1:10" ht="15.75">
      <c r="A6" s="1"/>
      <c r="B6" s="2" t="s">
        <v>10</v>
      </c>
      <c r="C6" s="2"/>
      <c r="D6" s="2"/>
      <c r="E6" s="2"/>
      <c r="F6" s="2"/>
      <c r="G6" s="2"/>
      <c r="H6" s="3"/>
      <c r="I6" s="3"/>
      <c r="J6" s="3"/>
    </row>
    <row r="7" spans="1:10" ht="220.5">
      <c r="A7" s="15">
        <v>1</v>
      </c>
      <c r="B7" s="16" t="s">
        <v>22</v>
      </c>
      <c r="C7" s="16"/>
      <c r="D7" s="16">
        <f>575.82+685.06+570.12+963.78+21390+126.22</f>
        <v>24311</v>
      </c>
      <c r="E7" s="17">
        <v>50</v>
      </c>
      <c r="F7" s="16" t="s">
        <v>16</v>
      </c>
      <c r="G7" s="18" t="s">
        <v>23</v>
      </c>
      <c r="H7" s="16">
        <v>65110969.2</v>
      </c>
      <c r="I7" s="15" t="s">
        <v>17</v>
      </c>
      <c r="J7" s="30" t="s">
        <v>11</v>
      </c>
    </row>
    <row r="8" spans="1:10" ht="15.75">
      <c r="A8" s="4"/>
      <c r="B8" s="5"/>
      <c r="C8" s="10"/>
      <c r="D8" s="7"/>
      <c r="E8" s="6"/>
      <c r="F8" s="6"/>
      <c r="G8" s="6"/>
      <c r="H8" s="8"/>
      <c r="I8" s="9"/>
      <c r="J8" s="32"/>
    </row>
    <row r="9" spans="1:10" ht="15.75">
      <c r="A9" s="1"/>
      <c r="B9" s="11" t="s">
        <v>12</v>
      </c>
      <c r="C9" s="11"/>
      <c r="D9" s="11"/>
      <c r="E9" s="11"/>
      <c r="F9" s="11"/>
      <c r="G9" s="11"/>
      <c r="H9" s="12"/>
      <c r="I9" s="12"/>
      <c r="J9" s="3"/>
    </row>
    <row r="10" spans="1:10" ht="252">
      <c r="A10" s="15">
        <v>1</v>
      </c>
      <c r="B10" s="16" t="s">
        <v>24</v>
      </c>
      <c r="C10" s="15"/>
      <c r="D10" s="15">
        <f>1100+340+223</f>
        <v>1663</v>
      </c>
      <c r="E10" s="17">
        <v>50</v>
      </c>
      <c r="F10" s="16" t="s">
        <v>16</v>
      </c>
      <c r="G10" s="20" t="s">
        <v>28</v>
      </c>
      <c r="H10" s="16">
        <v>4136233.2</v>
      </c>
      <c r="I10" s="15" t="s">
        <v>17</v>
      </c>
      <c r="J10" s="19"/>
    </row>
    <row r="11" spans="1:10" ht="252">
      <c r="A11" s="15">
        <v>2</v>
      </c>
      <c r="B11" s="16" t="s">
        <v>25</v>
      </c>
      <c r="C11" s="15"/>
      <c r="D11" s="15">
        <f>1535.06+3077+65.3</f>
        <v>4677.36</v>
      </c>
      <c r="E11" s="17">
        <v>50</v>
      </c>
      <c r="F11" s="16" t="s">
        <v>16</v>
      </c>
      <c r="G11" s="18" t="s">
        <v>29</v>
      </c>
      <c r="H11" s="16">
        <v>10368951.6</v>
      </c>
      <c r="I11" s="15" t="s">
        <v>17</v>
      </c>
      <c r="J11" s="19"/>
    </row>
    <row r="12" spans="1:10" ht="236.25">
      <c r="A12" s="15">
        <v>3</v>
      </c>
      <c r="B12" s="16" t="s">
        <v>26</v>
      </c>
      <c r="C12" s="15"/>
      <c r="D12" s="15">
        <f>148+466</f>
        <v>614</v>
      </c>
      <c r="E12" s="17">
        <v>50</v>
      </c>
      <c r="F12" s="16" t="s">
        <v>16</v>
      </c>
      <c r="G12" s="18" t="s">
        <v>30</v>
      </c>
      <c r="H12" s="16">
        <v>2221808.4</v>
      </c>
      <c r="I12" s="15" t="s">
        <v>17</v>
      </c>
      <c r="J12" s="30" t="s">
        <v>11</v>
      </c>
    </row>
    <row r="13" spans="1:10" ht="299.25">
      <c r="A13" s="15">
        <v>4</v>
      </c>
      <c r="B13" s="16" t="s">
        <v>27</v>
      </c>
      <c r="C13" s="15"/>
      <c r="D13" s="15">
        <f>1643+223+5079+1420+327</f>
        <v>8692</v>
      </c>
      <c r="E13" s="17">
        <v>50</v>
      </c>
      <c r="F13" s="16" t="s">
        <v>16</v>
      </c>
      <c r="G13" s="18" t="s">
        <v>31</v>
      </c>
      <c r="H13" s="16">
        <v>23599750.8</v>
      </c>
      <c r="I13" s="15" t="s">
        <v>17</v>
      </c>
      <c r="J13" s="31"/>
    </row>
    <row r="14" spans="1:10" ht="15.75">
      <c r="A14" s="1"/>
      <c r="B14" s="13" t="s">
        <v>13</v>
      </c>
      <c r="C14" s="13"/>
      <c r="D14" s="13"/>
      <c r="E14" s="13"/>
      <c r="F14" s="13"/>
      <c r="G14" s="13"/>
      <c r="H14" s="12"/>
      <c r="I14" s="12"/>
      <c r="J14" s="3"/>
    </row>
    <row r="15" spans="1:10" ht="283.5">
      <c r="A15" s="21">
        <v>1</v>
      </c>
      <c r="B15" s="22" t="s">
        <v>32</v>
      </c>
      <c r="C15" s="23"/>
      <c r="D15" s="23">
        <f>2485+89+492</f>
        <v>3066</v>
      </c>
      <c r="E15" s="17">
        <v>50</v>
      </c>
      <c r="F15" s="16" t="s">
        <v>16</v>
      </c>
      <c r="G15" s="17" t="s">
        <v>36</v>
      </c>
      <c r="H15" s="16">
        <v>13040083.2</v>
      </c>
      <c r="I15" s="15" t="s">
        <v>17</v>
      </c>
      <c r="J15" s="25" t="s">
        <v>11</v>
      </c>
    </row>
    <row r="16" spans="1:10" ht="236.25">
      <c r="A16" s="21">
        <v>2</v>
      </c>
      <c r="B16" s="22" t="s">
        <v>33</v>
      </c>
      <c r="C16" s="23"/>
      <c r="D16" s="23">
        <f>328+324.3</f>
        <v>652.3</v>
      </c>
      <c r="E16" s="17">
        <v>50</v>
      </c>
      <c r="F16" s="16" t="s">
        <v>16</v>
      </c>
      <c r="G16" s="17" t="s">
        <v>37</v>
      </c>
      <c r="H16" s="16">
        <v>1162584</v>
      </c>
      <c r="I16" s="15" t="s">
        <v>17</v>
      </c>
      <c r="J16" s="26"/>
    </row>
    <row r="17" spans="1:10" ht="267.75">
      <c r="A17" s="21">
        <v>3</v>
      </c>
      <c r="B17" s="22" t="s">
        <v>34</v>
      </c>
      <c r="C17" s="23"/>
      <c r="D17" s="23">
        <f>220+233</f>
        <v>453</v>
      </c>
      <c r="E17" s="17">
        <v>50</v>
      </c>
      <c r="F17" s="16" t="s">
        <v>16</v>
      </c>
      <c r="G17" s="18" t="s">
        <v>38</v>
      </c>
      <c r="H17" s="16">
        <v>1695831.6</v>
      </c>
      <c r="I17" s="15" t="s">
        <v>17</v>
      </c>
      <c r="J17" s="26"/>
    </row>
    <row r="18" spans="1:10" ht="94.5">
      <c r="A18" s="21">
        <v>4</v>
      </c>
      <c r="B18" s="22" t="s">
        <v>35</v>
      </c>
      <c r="C18" s="23"/>
      <c r="D18" s="23">
        <f>542.3+151.7</f>
        <v>694</v>
      </c>
      <c r="E18" s="17">
        <v>50</v>
      </c>
      <c r="F18" s="16" t="s">
        <v>16</v>
      </c>
      <c r="G18" s="18" t="s">
        <v>39</v>
      </c>
      <c r="H18" s="16">
        <v>1987003.2</v>
      </c>
      <c r="I18" s="15" t="s">
        <v>17</v>
      </c>
      <c r="J18" s="27"/>
    </row>
    <row r="19" spans="1:10" ht="15.75">
      <c r="A19" s="1"/>
      <c r="B19" s="13" t="s">
        <v>14</v>
      </c>
      <c r="C19" s="13"/>
      <c r="D19" s="13"/>
      <c r="E19" s="13"/>
      <c r="F19" s="13"/>
      <c r="G19" s="13"/>
      <c r="H19" s="3"/>
      <c r="I19" s="3"/>
      <c r="J19" s="3"/>
    </row>
    <row r="20" spans="1:10" ht="259.5" customHeight="1">
      <c r="A20" s="15">
        <v>1</v>
      </c>
      <c r="B20" s="16" t="s">
        <v>40</v>
      </c>
      <c r="C20" s="16"/>
      <c r="D20" s="16">
        <f>818.18+283.1+532.26+324.56+31.56+9.14</f>
        <v>1998.8</v>
      </c>
      <c r="E20" s="16">
        <v>50</v>
      </c>
      <c r="F20" s="16" t="s">
        <v>16</v>
      </c>
      <c r="G20" s="17" t="s">
        <v>42</v>
      </c>
      <c r="H20" s="16">
        <v>9024444</v>
      </c>
      <c r="I20" s="15" t="s">
        <v>17</v>
      </c>
      <c r="J20" s="28" t="s">
        <v>11</v>
      </c>
    </row>
    <row r="21" spans="1:10" ht="252">
      <c r="A21" s="15">
        <v>2</v>
      </c>
      <c r="B21" s="16" t="s">
        <v>41</v>
      </c>
      <c r="C21" s="16"/>
      <c r="D21" s="16">
        <f>2044+860+9538.82+819.18</f>
        <v>13262</v>
      </c>
      <c r="E21" s="16">
        <v>50</v>
      </c>
      <c r="F21" s="16" t="s">
        <v>16</v>
      </c>
      <c r="G21" s="17" t="s">
        <v>43</v>
      </c>
      <c r="H21" s="16">
        <v>32932420.8</v>
      </c>
      <c r="I21" s="15" t="s">
        <v>17</v>
      </c>
      <c r="J21" s="29"/>
    </row>
    <row r="22" spans="1:10" ht="15.75">
      <c r="A22" s="1"/>
      <c r="B22" s="13" t="s">
        <v>18</v>
      </c>
      <c r="C22" s="13"/>
      <c r="D22" s="13"/>
      <c r="E22" s="6"/>
      <c r="F22" s="13"/>
      <c r="G22" s="13"/>
      <c r="H22" s="14"/>
      <c r="I22" s="3"/>
      <c r="J22" s="3"/>
    </row>
    <row r="23" spans="1:10" ht="295.5" customHeight="1">
      <c r="A23" s="16">
        <v>1</v>
      </c>
      <c r="B23" s="16" t="s">
        <v>44</v>
      </c>
      <c r="C23" s="16"/>
      <c r="D23" s="16" t="s">
        <v>45</v>
      </c>
      <c r="E23" s="16" t="s">
        <v>46</v>
      </c>
      <c r="F23" s="16" t="s">
        <v>16</v>
      </c>
      <c r="G23" s="17" t="s">
        <v>50</v>
      </c>
      <c r="H23" s="16">
        <v>208111057.2</v>
      </c>
      <c r="I23" s="16" t="s">
        <v>17</v>
      </c>
      <c r="J23" s="30" t="s">
        <v>11</v>
      </c>
    </row>
    <row r="24" spans="1:10" ht="299.25">
      <c r="A24" s="16">
        <v>2</v>
      </c>
      <c r="B24" s="16" t="s">
        <v>47</v>
      </c>
      <c r="C24" s="16"/>
      <c r="D24" s="16">
        <f>135+190+94.5+88.7+4100+1226.42+1510.44+16300+601.4+475+2750+325.74+58.5</f>
        <v>27855.7</v>
      </c>
      <c r="E24" s="16">
        <v>50</v>
      </c>
      <c r="F24" s="16" t="s">
        <v>16</v>
      </c>
      <c r="G24" s="16" t="s">
        <v>51</v>
      </c>
      <c r="H24" s="16">
        <v>76593679.2</v>
      </c>
      <c r="I24" s="16" t="s">
        <v>17</v>
      </c>
      <c r="J24" s="32"/>
    </row>
    <row r="25" spans="1:10" ht="236.25">
      <c r="A25" s="16">
        <v>3</v>
      </c>
      <c r="B25" s="16" t="s">
        <v>15</v>
      </c>
      <c r="C25" s="16"/>
      <c r="D25" s="16">
        <f>490+153.4+25</f>
        <v>668.4</v>
      </c>
      <c r="E25" s="16">
        <v>50</v>
      </c>
      <c r="F25" s="16" t="s">
        <v>16</v>
      </c>
      <c r="G25" s="24" t="s">
        <v>52</v>
      </c>
      <c r="H25" s="16">
        <v>1714725.6</v>
      </c>
      <c r="I25" s="16" t="s">
        <v>17</v>
      </c>
      <c r="J25" s="32"/>
    </row>
    <row r="26" spans="1:10" ht="267.75">
      <c r="A26" s="16">
        <v>4</v>
      </c>
      <c r="B26" s="16" t="s">
        <v>48</v>
      </c>
      <c r="C26" s="16"/>
      <c r="D26" s="16">
        <f>964+6439+200+19+43+38</f>
        <v>7703</v>
      </c>
      <c r="E26" s="16">
        <v>50</v>
      </c>
      <c r="F26" s="16" t="s">
        <v>16</v>
      </c>
      <c r="G26" s="24" t="s">
        <v>53</v>
      </c>
      <c r="H26" s="16">
        <v>22417887.6</v>
      </c>
      <c r="I26" s="16" t="s">
        <v>17</v>
      </c>
      <c r="J26" s="32"/>
    </row>
    <row r="27" spans="1:10" ht="252">
      <c r="A27" s="16">
        <v>5</v>
      </c>
      <c r="B27" s="16" t="s">
        <v>49</v>
      </c>
      <c r="C27" s="16"/>
      <c r="D27" s="16">
        <f>230+28+250+54</f>
        <v>562</v>
      </c>
      <c r="E27" s="16">
        <v>50</v>
      </c>
      <c r="F27" s="16" t="s">
        <v>16</v>
      </c>
      <c r="G27" s="24" t="s">
        <v>54</v>
      </c>
      <c r="H27" s="16">
        <v>1313799.6</v>
      </c>
      <c r="I27" s="16" t="s">
        <v>17</v>
      </c>
      <c r="J27" s="31"/>
    </row>
    <row r="28" spans="1:10" ht="15.75">
      <c r="A28" s="1"/>
      <c r="B28" s="13" t="s">
        <v>19</v>
      </c>
      <c r="C28" s="13"/>
      <c r="D28" s="13"/>
      <c r="E28" s="6"/>
      <c r="F28" s="13"/>
      <c r="G28" s="13"/>
      <c r="H28" s="3"/>
      <c r="I28" s="3"/>
      <c r="J28" s="3"/>
    </row>
    <row r="29" spans="1:10" ht="333" customHeight="1">
      <c r="A29" s="17">
        <v>1</v>
      </c>
      <c r="B29" s="22" t="s">
        <v>55</v>
      </c>
      <c r="C29" s="22"/>
      <c r="D29" s="22">
        <f>1319.44+8268.06</f>
        <v>9587.5</v>
      </c>
      <c r="E29" s="16">
        <v>50</v>
      </c>
      <c r="F29" s="16" t="s">
        <v>16</v>
      </c>
      <c r="G29" s="17" t="s">
        <v>69</v>
      </c>
      <c r="H29" s="16">
        <v>37779319.2</v>
      </c>
      <c r="I29" s="16" t="s">
        <v>17</v>
      </c>
      <c r="J29" s="25" t="s">
        <v>11</v>
      </c>
    </row>
    <row r="30" spans="1:10" ht="255.75" customHeight="1">
      <c r="A30" s="16">
        <v>2</v>
      </c>
      <c r="B30" s="16" t="s">
        <v>56</v>
      </c>
      <c r="C30" s="16"/>
      <c r="D30" s="16">
        <f>234.14+4311.94</f>
        <v>4546.08</v>
      </c>
      <c r="E30" s="16">
        <v>50</v>
      </c>
      <c r="F30" s="16" t="s">
        <v>16</v>
      </c>
      <c r="G30" s="16" t="s">
        <v>70</v>
      </c>
      <c r="H30" s="16">
        <v>27649772.4</v>
      </c>
      <c r="I30" s="16" t="s">
        <v>17</v>
      </c>
      <c r="J30" s="37"/>
    </row>
    <row r="31" spans="1:10" ht="220.5">
      <c r="A31" s="17">
        <v>3</v>
      </c>
      <c r="B31" s="38" t="s">
        <v>57</v>
      </c>
      <c r="C31" s="22"/>
      <c r="D31" s="22">
        <f>592+227+284+728+249</f>
        <v>2080</v>
      </c>
      <c r="E31" s="17">
        <v>50</v>
      </c>
      <c r="F31" s="17" t="s">
        <v>16</v>
      </c>
      <c r="G31" s="22" t="s">
        <v>71</v>
      </c>
      <c r="H31" s="22">
        <v>3089098.8</v>
      </c>
      <c r="I31" s="17" t="s">
        <v>17</v>
      </c>
      <c r="J31" s="37"/>
    </row>
    <row r="32" spans="1:10" ht="291.75" customHeight="1">
      <c r="A32" s="17">
        <v>4</v>
      </c>
      <c r="B32" s="38" t="s">
        <v>58</v>
      </c>
      <c r="C32" s="22"/>
      <c r="D32" s="22">
        <f>33.82+172.18+189+185+1310+2289.18+164.7+960+223.12+15766+958+254</f>
        <v>22505</v>
      </c>
      <c r="E32" s="16">
        <v>50</v>
      </c>
      <c r="F32" s="16" t="s">
        <v>16</v>
      </c>
      <c r="G32" s="17" t="s">
        <v>72</v>
      </c>
      <c r="H32" s="16">
        <v>88752952.8</v>
      </c>
      <c r="I32" s="16" t="s">
        <v>17</v>
      </c>
      <c r="J32" s="37"/>
    </row>
    <row r="33" spans="1:10" ht="291.75" customHeight="1">
      <c r="A33" s="17">
        <v>5</v>
      </c>
      <c r="B33" s="38" t="s">
        <v>59</v>
      </c>
      <c r="C33" s="22"/>
      <c r="D33" s="22">
        <f>273.4+227.6+3958.6+719.4</f>
        <v>5179</v>
      </c>
      <c r="E33" s="16">
        <v>50</v>
      </c>
      <c r="F33" s="16" t="s">
        <v>16</v>
      </c>
      <c r="G33" s="18" t="s">
        <v>73</v>
      </c>
      <c r="H33" s="16">
        <v>13708609.2</v>
      </c>
      <c r="I33" s="16" t="s">
        <v>17</v>
      </c>
      <c r="J33" s="37"/>
    </row>
    <row r="34" spans="1:10" ht="291.75" customHeight="1">
      <c r="A34" s="17">
        <v>6</v>
      </c>
      <c r="B34" s="38" t="s">
        <v>60</v>
      </c>
      <c r="C34" s="22"/>
      <c r="D34" s="22">
        <f>139.62+387.38+800</f>
        <v>1327</v>
      </c>
      <c r="E34" s="16">
        <v>50</v>
      </c>
      <c r="F34" s="16" t="s">
        <v>16</v>
      </c>
      <c r="G34" s="17" t="s">
        <v>74</v>
      </c>
      <c r="H34" s="16">
        <v>3742762.8</v>
      </c>
      <c r="I34" s="16" t="s">
        <v>17</v>
      </c>
      <c r="J34" s="37"/>
    </row>
    <row r="35" spans="1:10" ht="318.75" customHeight="1">
      <c r="A35" s="17">
        <v>7</v>
      </c>
      <c r="B35" s="38" t="s">
        <v>61</v>
      </c>
      <c r="C35" s="22"/>
      <c r="D35" s="22">
        <f>9556+13669.24+24</f>
        <v>23249.239999999998</v>
      </c>
      <c r="E35" s="17">
        <v>50</v>
      </c>
      <c r="F35" s="17" t="s">
        <v>16</v>
      </c>
      <c r="G35" s="22" t="s">
        <v>75</v>
      </c>
      <c r="H35" s="22">
        <v>66241042.8</v>
      </c>
      <c r="I35" s="17" t="s">
        <v>17</v>
      </c>
      <c r="J35" s="37"/>
    </row>
    <row r="36" spans="1:10" ht="241.5" customHeight="1">
      <c r="A36" s="17">
        <v>8</v>
      </c>
      <c r="B36" s="38" t="s">
        <v>62</v>
      </c>
      <c r="C36" s="22"/>
      <c r="D36" s="22">
        <f>699.5+7.2+685+105.7</f>
        <v>1497.4</v>
      </c>
      <c r="E36" s="17">
        <v>50</v>
      </c>
      <c r="F36" s="17" t="s">
        <v>16</v>
      </c>
      <c r="G36" s="22" t="s">
        <v>76</v>
      </c>
      <c r="H36" s="22">
        <v>6207718.8</v>
      </c>
      <c r="I36" s="17" t="s">
        <v>17</v>
      </c>
      <c r="J36" s="37"/>
    </row>
    <row r="37" spans="1:10" ht="239.25" customHeight="1">
      <c r="A37" s="17">
        <v>9</v>
      </c>
      <c r="B37" s="38" t="s">
        <v>20</v>
      </c>
      <c r="C37" s="22"/>
      <c r="D37" s="22">
        <f>256.84+266.15</f>
        <v>522.99</v>
      </c>
      <c r="E37" s="17">
        <v>50</v>
      </c>
      <c r="F37" s="17" t="s">
        <v>16</v>
      </c>
      <c r="G37" s="39" t="s">
        <v>77</v>
      </c>
      <c r="H37" s="22">
        <v>1500657.6</v>
      </c>
      <c r="I37" s="17" t="s">
        <v>17</v>
      </c>
      <c r="J37" s="37"/>
    </row>
    <row r="38" spans="1:10" ht="291.75" customHeight="1">
      <c r="A38" s="17">
        <v>10</v>
      </c>
      <c r="B38" s="38" t="s">
        <v>63</v>
      </c>
      <c r="C38" s="22"/>
      <c r="D38" s="22">
        <f>498+122+20.4</f>
        <v>640.4</v>
      </c>
      <c r="E38" s="17">
        <v>50</v>
      </c>
      <c r="F38" s="17" t="s">
        <v>16</v>
      </c>
      <c r="G38" s="39" t="s">
        <v>78</v>
      </c>
      <c r="H38" s="22">
        <v>1448227.2</v>
      </c>
      <c r="I38" s="17" t="s">
        <v>17</v>
      </c>
      <c r="J38" s="37"/>
    </row>
    <row r="39" spans="1:10" ht="174" customHeight="1">
      <c r="A39" s="17">
        <v>11</v>
      </c>
      <c r="B39" s="38" t="s">
        <v>64</v>
      </c>
      <c r="C39" s="22"/>
      <c r="D39" s="22">
        <f>236.2+2240</f>
        <v>2476.2</v>
      </c>
      <c r="E39" s="17">
        <v>50</v>
      </c>
      <c r="F39" s="17" t="s">
        <v>16</v>
      </c>
      <c r="G39" s="39" t="s">
        <v>79</v>
      </c>
      <c r="H39" s="22">
        <v>7184401.2</v>
      </c>
      <c r="I39" s="17" t="s">
        <v>17</v>
      </c>
      <c r="J39" s="37"/>
    </row>
    <row r="40" spans="1:10" ht="291.75" customHeight="1">
      <c r="A40" s="17">
        <v>12</v>
      </c>
      <c r="B40" s="38" t="s">
        <v>65</v>
      </c>
      <c r="C40" s="22"/>
      <c r="D40" s="22">
        <f>211.8+1909+2258.2+360+61+128.3+2+30</f>
        <v>4960.3</v>
      </c>
      <c r="E40" s="17">
        <v>50</v>
      </c>
      <c r="F40" s="17" t="s">
        <v>16</v>
      </c>
      <c r="G40" s="39" t="s">
        <v>80</v>
      </c>
      <c r="H40" s="22">
        <v>12780192</v>
      </c>
      <c r="I40" s="17" t="s">
        <v>17</v>
      </c>
      <c r="J40" s="37"/>
    </row>
    <row r="41" spans="1:10" ht="306.75" customHeight="1">
      <c r="A41" s="17">
        <v>13</v>
      </c>
      <c r="B41" s="38" t="s">
        <v>66</v>
      </c>
      <c r="C41" s="22"/>
      <c r="D41" s="22">
        <f>78+163+2239</f>
        <v>2480</v>
      </c>
      <c r="E41" s="17">
        <v>50</v>
      </c>
      <c r="F41" s="17" t="s">
        <v>16</v>
      </c>
      <c r="G41" s="39" t="s">
        <v>81</v>
      </c>
      <c r="H41" s="22">
        <v>10274544</v>
      </c>
      <c r="I41" s="17" t="s">
        <v>17</v>
      </c>
      <c r="J41" s="40"/>
    </row>
    <row r="42" spans="1:10" ht="26.25" customHeight="1">
      <c r="A42" s="17"/>
      <c r="B42" s="38"/>
      <c r="C42" s="22"/>
      <c r="D42" s="22"/>
      <c r="E42" s="17"/>
      <c r="F42" s="17"/>
      <c r="G42" s="22"/>
      <c r="H42" s="22"/>
      <c r="I42" s="17"/>
      <c r="J42" s="41"/>
    </row>
    <row r="43" spans="1:10" ht="28.5" customHeight="1">
      <c r="A43" s="22"/>
      <c r="B43" s="43" t="s">
        <v>67</v>
      </c>
      <c r="C43" s="43"/>
      <c r="D43" s="43"/>
      <c r="E43" s="22"/>
      <c r="F43" s="43"/>
      <c r="G43" s="43"/>
      <c r="H43" s="43"/>
      <c r="I43" s="43"/>
      <c r="J43" s="43"/>
    </row>
    <row r="44" spans="1:10" ht="299.25">
      <c r="A44" s="17">
        <v>1</v>
      </c>
      <c r="B44" s="22" t="s">
        <v>68</v>
      </c>
      <c r="C44" s="22"/>
      <c r="D44" s="22">
        <f>50.39+1.39+1400+240</f>
        <v>1691.78</v>
      </c>
      <c r="E44" s="17">
        <v>50</v>
      </c>
      <c r="F44" s="17" t="s">
        <v>16</v>
      </c>
      <c r="G44" s="39" t="s">
        <v>82</v>
      </c>
      <c r="H44" s="22">
        <v>5502327.6</v>
      </c>
      <c r="I44" s="17" t="s">
        <v>17</v>
      </c>
      <c r="J44" s="22" t="s">
        <v>11</v>
      </c>
    </row>
    <row r="45" spans="1:10" ht="15">
      <c r="A45" s="42"/>
      <c r="B45" s="42"/>
      <c r="C45" s="42"/>
      <c r="D45" s="42"/>
      <c r="E45" s="42"/>
      <c r="F45" s="42"/>
      <c r="G45" s="42"/>
      <c r="H45" s="42"/>
      <c r="I45" s="42"/>
      <c r="J45" s="42"/>
    </row>
  </sheetData>
  <sheetProtection/>
  <mergeCells count="17">
    <mergeCell ref="J29:J41"/>
    <mergeCell ref="J7:J8"/>
    <mergeCell ref="A1:J1"/>
    <mergeCell ref="A3:A5"/>
    <mergeCell ref="B3:B5"/>
    <mergeCell ref="C3:C5"/>
    <mergeCell ref="D3:D5"/>
    <mergeCell ref="E3:E5"/>
    <mergeCell ref="J15:J18"/>
    <mergeCell ref="J20:J21"/>
    <mergeCell ref="J12:J13"/>
    <mergeCell ref="J23:J27"/>
    <mergeCell ref="F3:F5"/>
    <mergeCell ref="G3:G5"/>
    <mergeCell ref="H3:H5"/>
    <mergeCell ref="I3:I5"/>
    <mergeCell ref="J3:J5"/>
  </mergeCells>
  <printOptions/>
  <pageMargins left="0.23622047244094488" right="0.23622047244094488" top="0.3543307086614173" bottom="0.3543307086614173" header="0.31496062992125984" footer="0.31496062992125984"/>
  <pageSetup fitToHeight="1" fitToWidth="1" horizontalDpi="600" verticalDpi="600" orientation="landscape"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slujba_005</cp:lastModifiedBy>
  <cp:lastPrinted>2020-05-19T10:26:18Z</cp:lastPrinted>
  <dcterms:created xsi:type="dcterms:W3CDTF">1996-10-08T23:32:33Z</dcterms:created>
  <dcterms:modified xsi:type="dcterms:W3CDTF">2024-01-25T12:54:06Z</dcterms:modified>
  <cp:category/>
  <cp:version/>
  <cp:contentType/>
  <cp:contentStatus/>
</cp:coreProperties>
</file>