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5100" windowWidth="19320" windowHeight="5175"/>
  </bookViews>
  <sheets>
    <sheet name="пункти 1-7 " sheetId="9" r:id="rId1"/>
    <sheet name="пункти 1-9 " sheetId="7" r:id="rId2"/>
    <sheet name="10" sheetId="12" r:id="rId3"/>
  </sheets>
  <externalReferences>
    <externalReference r:id="rId4"/>
  </externalReferences>
  <definedNames>
    <definedName name="_xlnm.Print_Area" localSheetId="2">'10'!$B$1:$H$35</definedName>
    <definedName name="_xlnm.Print_Area" localSheetId="0">'пункти 1-7 '!$A$1:$H$52</definedName>
    <definedName name="_xlnm.Print_Area" localSheetId="1">'пункти 1-9 '!$A$1:$G$16</definedName>
  </definedNames>
  <calcPr calcId="144525"/>
</workbook>
</file>

<file path=xl/calcChain.xml><?xml version="1.0" encoding="utf-8"?>
<calcChain xmlns="http://schemas.openxmlformats.org/spreadsheetml/2006/main">
  <c r="F43" i="9" l="1"/>
  <c r="E43" i="9"/>
  <c r="F48" i="9" s="1"/>
  <c r="F49" i="9" s="1"/>
  <c r="G42" i="9"/>
  <c r="D41" i="9"/>
  <c r="G41" i="9" s="1"/>
  <c r="M40" i="9"/>
  <c r="D40" i="9"/>
  <c r="G40" i="9" s="1"/>
  <c r="D39" i="9"/>
  <c r="D43" i="9" s="1"/>
  <c r="F24" i="12"/>
  <c r="H24" i="12"/>
  <c r="C24" i="12"/>
  <c r="H23" i="12"/>
  <c r="H22" i="12"/>
  <c r="H17" i="12"/>
  <c r="H16" i="12"/>
  <c r="H15" i="12"/>
  <c r="H14" i="12"/>
  <c r="H13" i="12"/>
  <c r="F11" i="12"/>
  <c r="H11" i="12"/>
  <c r="F10" i="12"/>
  <c r="H10" i="12"/>
  <c r="F9" i="12"/>
  <c r="H9" i="12"/>
  <c r="F8" i="12"/>
  <c r="H8" i="12"/>
  <c r="G6" i="12"/>
  <c r="C6" i="12"/>
  <c r="F20" i="12"/>
  <c r="H20" i="12"/>
  <c r="F21" i="12"/>
  <c r="H21" i="12"/>
  <c r="G9" i="7"/>
  <c r="D10" i="7"/>
  <c r="D8" i="7"/>
  <c r="D7" i="7"/>
  <c r="D6" i="7"/>
  <c r="F16" i="7"/>
  <c r="F15" i="7"/>
  <c r="G8" i="7"/>
  <c r="G6" i="7"/>
  <c r="F10" i="7"/>
  <c r="E10" i="7"/>
  <c r="G10" i="7"/>
  <c r="G15" i="7"/>
  <c r="G16" i="7"/>
  <c r="G7" i="7"/>
  <c r="M7" i="7"/>
  <c r="E15" i="7"/>
  <c r="E16" i="7"/>
  <c r="F6" i="12"/>
  <c r="F18" i="12"/>
  <c r="H18" i="12"/>
  <c r="F19" i="12"/>
  <c r="H19" i="12"/>
  <c r="H6" i="12"/>
  <c r="L6" i="12"/>
  <c r="G39" i="9" l="1"/>
  <c r="E48" i="9"/>
  <c r="E49" i="9" s="1"/>
  <c r="G43" i="9"/>
  <c r="G48" i="9" s="1"/>
  <c r="G49" i="9" s="1"/>
</calcChain>
</file>

<file path=xl/sharedStrings.xml><?xml version="1.0" encoding="utf-8"?>
<sst xmlns="http://schemas.openxmlformats.org/spreadsheetml/2006/main" count="124" uniqueCount="78">
  <si>
    <t>Розрахунок до кошторису</t>
  </si>
  <si>
    <t>І.М. БЛАГУН</t>
  </si>
  <si>
    <t>Директор департаменту соціальної політики  виконкому Криворізької міської ради</t>
  </si>
  <si>
    <t>ос.</t>
  </si>
  <si>
    <t>од.</t>
  </si>
  <si>
    <t>Департаменту соціальної політики виконкому Криворізької міської ради</t>
  </si>
  <si>
    <t>ПАСПОРТ</t>
  </si>
  <si>
    <t>(найменування головного розпорядника коштів місцевого бюджету)</t>
  </si>
  <si>
    <t>(найменування місцевого фінансовго органу)</t>
  </si>
  <si>
    <t>х</t>
  </si>
  <si>
    <t>заявки громадських організацій, розрахунок до кошторису</t>
  </si>
  <si>
    <t>обсяг видатків, передбачених для надання матеріальної допомоги</t>
  </si>
  <si>
    <t>Назва регіональної цільової (міської) програми та підпрограми</t>
  </si>
  <si>
    <t>Завдання</t>
  </si>
  <si>
    <t>№ з/п</t>
  </si>
  <si>
    <t>ЗАТВЕРДЖЕНО</t>
  </si>
  <si>
    <t xml:space="preserve">розрахунок </t>
  </si>
  <si>
    <t>%</t>
  </si>
  <si>
    <t>Усього</t>
  </si>
  <si>
    <t xml:space="preserve">Наказ </t>
  </si>
  <si>
    <t>Джерело інформації</t>
  </si>
  <si>
    <t>Загальний фонд</t>
  </si>
  <si>
    <t>Спеціальний фонд</t>
  </si>
  <si>
    <t>ПОГОДЖЕНО:</t>
  </si>
  <si>
    <t xml:space="preserve"> розрахунок до кошторису</t>
  </si>
  <si>
    <t>відсоток забезпечення матеріальною допомогою окремих категорій мешканців міста</t>
  </si>
  <si>
    <t xml:space="preserve">наказ </t>
  </si>
  <si>
    <t>1.           0800000   Департамент соціальної політики виконкому Криворізької міської ради</t>
  </si>
  <si>
    <t>грн.</t>
  </si>
  <si>
    <t>затрат</t>
  </si>
  <si>
    <t>якості</t>
  </si>
  <si>
    <t xml:space="preserve">  бюджетної програми місцевого бюджету на 2019 рік</t>
  </si>
  <si>
    <t>Висвітлення діяльності в засобах масової  інформації, оплата судових зборів</t>
  </si>
  <si>
    <t>Напрями використання бюджетних коштів</t>
  </si>
  <si>
    <t>8.  Напрями використання бюджетних коштів: (грн.)</t>
  </si>
  <si>
    <t>у тому числі бюджет розвитку</t>
  </si>
  <si>
    <t>9. Перелік місцевих/регіональних програм, що виконуються у складі бюджетної програми</t>
  </si>
  <si>
    <t>кількість одержувачів фінансової допомоги</t>
  </si>
  <si>
    <t>Показник</t>
  </si>
  <si>
    <t>Надання фінансової допомоги</t>
  </si>
  <si>
    <t>Проведення інших заходів, спрямованих на соціальний захист і соціальне забезпечення</t>
  </si>
  <si>
    <t>Забезпечення перевезень окремих категорій громадян спеціалізованим транспортом, перевезень, пов'язаних з проведенням АТО та ООС</t>
  </si>
  <si>
    <t>Наказ Міністерства фінансів України
26 серпня 2014 року N 836
(у редакції наказу Міністерства фінансів України
від 15 листопада 2018 року N 908)</t>
  </si>
  <si>
    <t>обсяг видатків, передбачених на відшкодування одного перевезення</t>
  </si>
  <si>
    <t>кількість перевезень, що будуть проведені протягом року</t>
  </si>
  <si>
    <t xml:space="preserve">середні витрати на здійснення одного перевезення </t>
  </si>
  <si>
    <t xml:space="preserve">         (КТПКВК МБ)       (найменування головного розпорядника) </t>
  </si>
  <si>
    <t xml:space="preserve">         (КТПКВК МБ)       (найменування відповідального виконавця) </t>
  </si>
  <si>
    <t xml:space="preserve">             (КТПКВК МБ)       (КФКВК )                        (найменування бюджетної програми) </t>
  </si>
  <si>
    <t>обсяг видатків, передбачених на проведення заходів</t>
  </si>
  <si>
    <t>обсяг видатків, передбачених на  здійснення висвітлень, проведення судових зборів</t>
  </si>
  <si>
    <t xml:space="preserve">продукту:  </t>
  </si>
  <si>
    <t>Управлінський облік  (інформація органів соціального захисту населення)</t>
  </si>
  <si>
    <t>кількість заходів, проведених протягом року</t>
  </si>
  <si>
    <t>кількість висвтлень, судових зборів, проведених протягом року</t>
  </si>
  <si>
    <t>акти виконаних робіт, розрахунок до кошторису</t>
  </si>
  <si>
    <t>ефективності</t>
  </si>
  <si>
    <t>середній розмір  фінансової допомоги</t>
  </si>
  <si>
    <t>середні витрати на здійснення одного заходу</t>
  </si>
  <si>
    <t>середні витрати на здійснення одного висвітлення, прведення судового збору</t>
  </si>
  <si>
    <t>Одиниця виміру</t>
  </si>
  <si>
    <t>10. Результативні показники бюджетної програми</t>
  </si>
  <si>
    <t>1</t>
  </si>
  <si>
    <t>2</t>
  </si>
  <si>
    <t>3</t>
  </si>
  <si>
    <t>4</t>
  </si>
  <si>
    <t>3.           0813242                      1090                 Інші заходи у сфері соціального захисту і соціального забезпечення</t>
  </si>
  <si>
    <t xml:space="preserve">Міська Програма соціального захисту окремих категорій мешканців м.Кривого Рогу на 2017-2019 роки, рішення міської ради від 21.12.2016 №1182, зі змінами </t>
  </si>
  <si>
    <t>(грн.)</t>
  </si>
  <si>
    <t>Заступник директора департаменту фінансів виконкому Криворізької міської ради</t>
  </si>
  <si>
    <t>5. Підстави для виконання бюджетної програми: Конституція України, Бюджетний Кодекс України, Закон України "Про державний бюджет України на 2019 рік" , Закон України "Про місцеве самоврядування в Україні" (зі змінами),  рішення Криворізької міської ради від 21.12.2016 №  1182 "Про затвердження Програми соціального захисту окремих категорій мешканців м. Кривого Рогу на 2017-2019 роки" (зі змінами), Накази Міністерства фінансів України від 26 серпня 2014 року № 836 «Про деякі питання запровадження програмно-цільового методу складання та виконання місцевих бюджетів» (зі змінами),  від 14.05.2018 № 688 "Про затвердження Типового переліку бюджетних програм і результативних показникі їх виконання для місцевих бюджетів у галузі "Соціальний захист та соціальне забезпечення", рішення міської ради від 26.12.2018 №3274 "Про міський бюджет на 2019 рік".</t>
  </si>
  <si>
    <t xml:space="preserve"> Ю.В. НАЗАРОВА</t>
  </si>
  <si>
    <t>Департамент фінансів виконкому Криворізької міської ради</t>
  </si>
  <si>
    <t>від 29.01.2019 №15/6</t>
  </si>
  <si>
    <r>
      <t>2.</t>
    </r>
    <r>
      <rPr>
        <u/>
        <sz val="18"/>
        <rFont val="Times New Roman"/>
        <family val="1"/>
        <charset val="204"/>
      </rPr>
      <t xml:space="preserve">       </t>
    </r>
    <r>
      <rPr>
        <b/>
        <u/>
        <sz val="18"/>
        <rFont val="Times New Roman"/>
        <family val="1"/>
        <charset val="204"/>
      </rPr>
      <t xml:space="preserve">   </t>
    </r>
    <r>
      <rPr>
        <b/>
        <i/>
        <u/>
        <sz val="18"/>
        <rFont val="Times New Roman"/>
        <family val="1"/>
        <charset val="204"/>
      </rPr>
      <t xml:space="preserve"> 0810000     Департамент соціальної політики виконкому Криворізької міської ради</t>
    </r>
  </si>
  <si>
    <r>
      <t>4</t>
    </r>
    <r>
      <rPr>
        <sz val="18"/>
        <rFont val="Times New Roman"/>
        <family val="1"/>
        <charset val="204"/>
      </rPr>
      <t xml:space="preserve">. Обсяг бюджетних призначень/бюджетних асигнувань –  </t>
    </r>
    <r>
      <rPr>
        <b/>
        <sz val="18"/>
        <rFont val="Times New Roman"/>
        <family val="1"/>
        <charset val="204"/>
      </rPr>
      <t xml:space="preserve"> 103 116 806  гривень,</t>
    </r>
    <r>
      <rPr>
        <sz val="18"/>
        <rFont val="Times New Roman"/>
        <family val="1"/>
        <charset val="204"/>
      </rPr>
      <t xml:space="preserve"> у тому числі загального фонду –</t>
    </r>
    <r>
      <rPr>
        <b/>
        <sz val="18"/>
        <rFont val="Times New Roman"/>
        <family val="1"/>
        <charset val="204"/>
      </rPr>
      <t xml:space="preserve">103 116 806 </t>
    </r>
    <r>
      <rPr>
        <sz val="18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гривень</t>
    </r>
    <r>
      <rPr>
        <sz val="18"/>
        <rFont val="Times New Roman"/>
        <family val="1"/>
        <charset val="204"/>
      </rPr>
      <t xml:space="preserve">, спеціальний фонд -  </t>
    </r>
    <r>
      <rPr>
        <b/>
        <sz val="18"/>
        <rFont val="Times New Roman"/>
        <family val="1"/>
        <charset val="204"/>
      </rPr>
      <t>0</t>
    </r>
    <r>
      <rPr>
        <sz val="18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гривень.</t>
    </r>
  </si>
  <si>
    <r>
      <t>6.</t>
    </r>
    <r>
      <rPr>
        <sz val="18"/>
        <rFont val="Times New Roman"/>
        <family val="1"/>
        <charset val="204"/>
      </rPr>
      <t xml:space="preserve"> Мета бюджетної програми:  Підвищення соціальної захищеності населення, інші заходи</t>
    </r>
  </si>
  <si>
    <r>
      <t>7.</t>
    </r>
    <r>
      <rPr>
        <sz val="18"/>
        <rFont val="Times New Roman"/>
        <family val="1"/>
        <charset val="204"/>
      </rPr>
      <t xml:space="preserve"> Завдання бюджетної програми: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</si>
</sst>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9" formatCode="#,##0\ _г_р_н_."/>
    <numFmt numFmtId="180" formatCode="#,##0.000"/>
    <numFmt numFmtId="185" formatCode="#,##0\ _₴"/>
    <numFmt numFmtId="186" formatCode="#,##0.0\ _г_р_н_.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24"/>
      <name val="Times New Roman"/>
      <family val="1"/>
      <charset val="204"/>
    </font>
    <font>
      <sz val="24"/>
      <name val="Helvetica"/>
    </font>
    <font>
      <b/>
      <sz val="16"/>
      <name val="Times New Roman"/>
      <family val="1"/>
      <charset val="204"/>
    </font>
    <font>
      <b/>
      <sz val="16"/>
      <name val="Book Antiqua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i/>
      <sz val="18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indexed="10"/>
      <name val="Times New Roman"/>
      <family val="1"/>
      <charset val="204"/>
    </font>
    <font>
      <sz val="18"/>
      <name val="Helvetica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8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5" fillId="0" borderId="3">
      <alignment horizontal="left" vertical="top" wrapText="1"/>
    </xf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4" fillId="0" borderId="0"/>
    <xf numFmtId="0" fontId="4" fillId="0" borderId="0"/>
    <xf numFmtId="0" fontId="17" fillId="2" borderId="0" applyNumberFormat="0" applyBorder="0" applyAlignment="0" applyProtection="0"/>
    <xf numFmtId="0" fontId="3" fillId="0" borderId="3">
      <alignment horizontal="left" wrapText="1"/>
      <protection locked="0"/>
    </xf>
    <xf numFmtId="0" fontId="18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223">
    <xf numFmtId="0" fontId="0" fillId="0" borderId="0" xfId="0"/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5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Fill="1"/>
    <xf numFmtId="176" fontId="26" fillId="0" borderId="0" xfId="0" applyNumberFormat="1" applyFont="1"/>
    <xf numFmtId="0" fontId="25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76" fontId="25" fillId="0" borderId="0" xfId="0" applyNumberFormat="1" applyFont="1" applyBorder="1" applyAlignment="1">
      <alignment horizontal="right"/>
    </xf>
    <xf numFmtId="0" fontId="25" fillId="0" borderId="13" xfId="0" applyFont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6" fillId="17" borderId="0" xfId="0" applyFont="1" applyFill="1"/>
    <xf numFmtId="0" fontId="25" fillId="0" borderId="3" xfId="0" applyFont="1" applyBorder="1" applyAlignment="1">
      <alignment horizontal="center" vertical="top" wrapText="1"/>
    </xf>
    <xf numFmtId="180" fontId="26" fillId="0" borderId="0" xfId="0" applyNumberFormat="1" applyFont="1"/>
    <xf numFmtId="0" fontId="25" fillId="0" borderId="0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justify" wrapText="1"/>
    </xf>
    <xf numFmtId="0" fontId="26" fillId="0" borderId="0" xfId="0" applyFont="1" applyBorder="1"/>
    <xf numFmtId="0" fontId="25" fillId="0" borderId="0" xfId="0" applyFont="1" applyBorder="1" applyAlignment="1">
      <alignment horizontal="center" vertical="top" wrapText="1"/>
    </xf>
    <xf numFmtId="17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49" fontId="25" fillId="0" borderId="0" xfId="0" applyNumberFormat="1" applyFont="1" applyBorder="1" applyAlignment="1">
      <alignment horizontal="center" vertical="top" wrapText="1"/>
    </xf>
    <xf numFmtId="49" fontId="25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Fill="1" applyAlignment="1">
      <alignment wrapText="1"/>
    </xf>
    <xf numFmtId="176" fontId="25" fillId="0" borderId="0" xfId="0" applyNumberFormat="1" applyFont="1" applyAlignment="1">
      <alignment wrapText="1"/>
    </xf>
    <xf numFmtId="0" fontId="25" fillId="0" borderId="0" xfId="0" applyFont="1" applyBorder="1" applyAlignment="1">
      <alignment wrapText="1"/>
    </xf>
    <xf numFmtId="0" fontId="27" fillId="0" borderId="0" xfId="0" applyFont="1" applyAlignment="1">
      <alignment horizontal="left"/>
    </xf>
    <xf numFmtId="0" fontId="25" fillId="0" borderId="0" xfId="0" applyFont="1" applyAlignment="1">
      <alignment horizontal="justify"/>
    </xf>
    <xf numFmtId="185" fontId="25" fillId="17" borderId="3" xfId="0" applyNumberFormat="1" applyFont="1" applyFill="1" applyBorder="1" applyAlignment="1">
      <alignment horizontal="center" vertical="top" wrapText="1"/>
    </xf>
    <xf numFmtId="185" fontId="25" fillId="0" borderId="3" xfId="0" applyNumberFormat="1" applyFont="1" applyBorder="1" applyAlignment="1">
      <alignment horizontal="center" vertical="top" wrapText="1"/>
    </xf>
    <xf numFmtId="185" fontId="25" fillId="0" borderId="14" xfId="0" applyNumberFormat="1" applyFont="1" applyBorder="1" applyAlignment="1">
      <alignment horizontal="center" vertical="top" wrapText="1"/>
    </xf>
    <xf numFmtId="185" fontId="27" fillId="0" borderId="14" xfId="0" applyNumberFormat="1" applyFont="1" applyBorder="1" applyAlignment="1">
      <alignment horizontal="center" vertical="top" wrapText="1"/>
    </xf>
    <xf numFmtId="185" fontId="27" fillId="17" borderId="3" xfId="0" applyNumberFormat="1" applyFont="1" applyFill="1" applyBorder="1" applyAlignment="1">
      <alignment horizontal="center" vertical="top" wrapText="1"/>
    </xf>
    <xf numFmtId="185" fontId="25" fillId="0" borderId="0" xfId="0" applyNumberFormat="1" applyFont="1" applyFill="1" applyBorder="1" applyAlignment="1">
      <alignment horizontal="center" vertical="top" wrapText="1"/>
    </xf>
    <xf numFmtId="185" fontId="27" fillId="0" borderId="0" xfId="0" applyNumberFormat="1" applyFont="1" applyBorder="1"/>
    <xf numFmtId="185" fontId="27" fillId="0" borderId="0" xfId="0" applyNumberFormat="1" applyFont="1" applyFill="1" applyBorder="1" applyAlignment="1">
      <alignment horizontal="center"/>
    </xf>
    <xf numFmtId="185" fontId="25" fillId="0" borderId="0" xfId="0" applyNumberFormat="1" applyFont="1" applyAlignment="1"/>
    <xf numFmtId="185" fontId="26" fillId="0" borderId="0" xfId="0" applyNumberFormat="1" applyFont="1"/>
    <xf numFmtId="185" fontId="26" fillId="0" borderId="0" xfId="0" applyNumberFormat="1" applyFont="1" applyFill="1"/>
    <xf numFmtId="185" fontId="25" fillId="0" borderId="0" xfId="0" applyNumberFormat="1" applyFont="1" applyAlignment="1">
      <alignment horizontal="left" indent="2"/>
    </xf>
    <xf numFmtId="185" fontId="25" fillId="0" borderId="3" xfId="0" applyNumberFormat="1" applyFont="1" applyFill="1" applyBorder="1" applyAlignment="1">
      <alignment horizontal="center" vertical="top" wrapText="1"/>
    </xf>
    <xf numFmtId="185" fontId="27" fillId="0" borderId="3" xfId="0" applyNumberFormat="1" applyFont="1" applyBorder="1" applyAlignment="1">
      <alignment horizontal="center"/>
    </xf>
    <xf numFmtId="0" fontId="25" fillId="0" borderId="0" xfId="20" applyFont="1" applyBorder="1"/>
    <xf numFmtId="0" fontId="27" fillId="17" borderId="0" xfId="0" applyFont="1" applyFill="1" applyBorder="1" applyAlignment="1">
      <alignment vertical="top" wrapText="1"/>
    </xf>
    <xf numFmtId="0" fontId="25" fillId="0" borderId="0" xfId="20" applyFont="1" applyBorder="1" applyAlignment="1"/>
    <xf numFmtId="0" fontId="25" fillId="0" borderId="0" xfId="20" applyFont="1"/>
    <xf numFmtId="0" fontId="25" fillId="0" borderId="0" xfId="20" applyFont="1" applyAlignment="1"/>
    <xf numFmtId="0" fontId="25" fillId="0" borderId="0" xfId="20" applyFont="1" applyAlignment="1">
      <alignment horizontal="center"/>
    </xf>
    <xf numFmtId="0" fontId="25" fillId="0" borderId="15" xfId="20" applyFont="1" applyBorder="1" applyAlignment="1">
      <alignment horizontal="center" vertical="center"/>
    </xf>
    <xf numFmtId="0" fontId="25" fillId="0" borderId="3" xfId="2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27" fillId="15" borderId="14" xfId="20" applyFont="1" applyFill="1" applyBorder="1" applyAlignment="1">
      <alignment horizontal="center"/>
    </xf>
    <xf numFmtId="0" fontId="27" fillId="0" borderId="14" xfId="20" applyFont="1" applyFill="1" applyBorder="1" applyAlignment="1">
      <alignment horizontal="center"/>
    </xf>
    <xf numFmtId="0" fontId="27" fillId="15" borderId="3" xfId="0" applyFont="1" applyFill="1" applyBorder="1" applyAlignment="1">
      <alignment vertical="top" wrapText="1"/>
    </xf>
    <xf numFmtId="1" fontId="25" fillId="15" borderId="3" xfId="20" applyNumberFormat="1" applyFont="1" applyFill="1" applyBorder="1" applyAlignment="1">
      <alignment horizontal="right" vertical="center"/>
    </xf>
    <xf numFmtId="3" fontId="31" fillId="15" borderId="3" xfId="20" applyNumberFormat="1" applyFont="1" applyFill="1" applyBorder="1" applyAlignment="1">
      <alignment horizontal="center" vertical="center" wrapText="1"/>
    </xf>
    <xf numFmtId="0" fontId="25" fillId="15" borderId="0" xfId="20" applyFont="1" applyFill="1"/>
    <xf numFmtId="3" fontId="25" fillId="15" borderId="0" xfId="20" applyNumberFormat="1" applyFont="1" applyFill="1"/>
    <xf numFmtId="0" fontId="27" fillId="17" borderId="14" xfId="20" applyFont="1" applyFill="1" applyBorder="1" applyAlignment="1">
      <alignment horizontal="center"/>
    </xf>
    <xf numFmtId="49" fontId="29" fillId="0" borderId="3" xfId="20" applyNumberFormat="1" applyFont="1" applyBorder="1" applyAlignment="1">
      <alignment horizontal="center" vertical="center" wrapText="1"/>
    </xf>
    <xf numFmtId="0" fontId="27" fillId="17" borderId="3" xfId="0" applyFont="1" applyFill="1" applyBorder="1" applyAlignment="1">
      <alignment vertical="top" wrapText="1"/>
    </xf>
    <xf numFmtId="1" fontId="25" fillId="17" borderId="3" xfId="20" applyNumberFormat="1" applyFont="1" applyFill="1" applyBorder="1" applyAlignment="1">
      <alignment horizontal="right" vertical="center"/>
    </xf>
    <xf numFmtId="3" fontId="32" fillId="0" borderId="3" xfId="19" applyNumberFormat="1" applyFont="1" applyFill="1" applyBorder="1" applyAlignment="1">
      <alignment horizontal="center" vertical="center" wrapText="1"/>
    </xf>
    <xf numFmtId="3" fontId="25" fillId="0" borderId="3" xfId="19" applyNumberFormat="1" applyFont="1" applyFill="1" applyBorder="1" applyAlignment="1">
      <alignment horizontal="center" vertical="center"/>
    </xf>
    <xf numFmtId="0" fontId="25" fillId="17" borderId="0" xfId="20" applyFont="1" applyFill="1"/>
    <xf numFmtId="3" fontId="25" fillId="17" borderId="0" xfId="20" applyNumberFormat="1" applyFont="1" applyFill="1"/>
    <xf numFmtId="0" fontId="25" fillId="0" borderId="14" xfId="20" applyFont="1" applyBorder="1" applyAlignment="1">
      <alignment horizontal="center"/>
    </xf>
    <xf numFmtId="0" fontId="25" fillId="0" borderId="3" xfId="22" applyFont="1" applyFill="1" applyBorder="1">
      <alignment horizontal="left" wrapText="1"/>
      <protection locked="0"/>
    </xf>
    <xf numFmtId="1" fontId="25" fillId="0" borderId="3" xfId="19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5" fillId="0" borderId="3" xfId="22" applyFont="1" applyFill="1" applyBorder="1" applyAlignment="1">
      <alignment horizontal="left" vertical="center" wrapText="1"/>
      <protection locked="0"/>
    </xf>
    <xf numFmtId="0" fontId="27" fillId="0" borderId="3" xfId="22" applyFont="1" applyFill="1" applyBorder="1">
      <alignment horizontal="left" wrapText="1"/>
      <protection locked="0"/>
    </xf>
    <xf numFmtId="1" fontId="25" fillId="0" borderId="3" xfId="19" applyNumberFormat="1" applyFont="1" applyFill="1" applyBorder="1" applyAlignment="1">
      <alignment horizontal="right" vertical="center"/>
    </xf>
    <xf numFmtId="1" fontId="22" fillId="0" borderId="3" xfId="19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3" fontId="25" fillId="17" borderId="3" xfId="20" applyNumberFormat="1" applyFont="1" applyFill="1" applyBorder="1" applyAlignment="1">
      <alignment horizontal="center"/>
    </xf>
    <xf numFmtId="1" fontId="25" fillId="0" borderId="3" xfId="20" applyNumberFormat="1" applyFont="1" applyFill="1" applyBorder="1" applyAlignment="1">
      <alignment horizontal="center" vertical="center"/>
    </xf>
    <xf numFmtId="1" fontId="22" fillId="0" borderId="3" xfId="20" applyNumberFormat="1" applyFont="1" applyFill="1" applyBorder="1" applyAlignment="1">
      <alignment horizontal="center" vertical="center" wrapText="1"/>
    </xf>
    <xf numFmtId="1" fontId="22" fillId="0" borderId="16" xfId="20" applyNumberFormat="1" applyFont="1" applyFill="1" applyBorder="1" applyAlignment="1">
      <alignment horizontal="center" vertical="center" wrapText="1"/>
    </xf>
    <xf numFmtId="1" fontId="22" fillId="0" borderId="16" xfId="19" applyNumberFormat="1" applyFont="1" applyFill="1" applyBorder="1" applyAlignment="1">
      <alignment vertical="center" wrapText="1"/>
    </xf>
    <xf numFmtId="179" fontId="33" fillId="0" borderId="3" xfId="19" applyNumberFormat="1" applyFont="1" applyFill="1" applyBorder="1" applyAlignment="1">
      <alignment horizontal="center" vertical="center" wrapText="1"/>
    </xf>
    <xf numFmtId="0" fontId="25" fillId="0" borderId="14" xfId="20" applyFont="1" applyFill="1" applyBorder="1" applyAlignment="1">
      <alignment horizontal="center"/>
    </xf>
    <xf numFmtId="3" fontId="25" fillId="0" borderId="0" xfId="20" applyNumberFormat="1" applyFont="1"/>
    <xf numFmtId="185" fontId="26" fillId="0" borderId="0" xfId="0" applyNumberFormat="1" applyFont="1" applyFill="1" applyBorder="1"/>
    <xf numFmtId="185" fontId="25" fillId="0" borderId="0" xfId="0" applyNumberFormat="1" applyFont="1" applyBorder="1" applyAlignment="1">
      <alignment horizontal="center" vertical="top" wrapText="1"/>
    </xf>
    <xf numFmtId="185" fontId="27" fillId="0" borderId="14" xfId="0" applyNumberFormat="1" applyFont="1" applyBorder="1" applyAlignment="1">
      <alignment horizontal="left"/>
    </xf>
    <xf numFmtId="185" fontId="27" fillId="0" borderId="11" xfId="0" applyNumberFormat="1" applyFont="1" applyBorder="1" applyAlignment="1">
      <alignment horizontal="left"/>
    </xf>
    <xf numFmtId="185" fontId="27" fillId="0" borderId="12" xfId="0" applyNumberFormat="1" applyFont="1" applyBorder="1" applyAlignment="1">
      <alignment horizontal="left"/>
    </xf>
    <xf numFmtId="185" fontId="25" fillId="0" borderId="14" xfId="0" applyNumberFormat="1" applyFont="1" applyBorder="1" applyAlignment="1">
      <alignment horizontal="left" vertical="top" wrapText="1"/>
    </xf>
    <xf numFmtId="185" fontId="25" fillId="0" borderId="12" xfId="0" applyNumberFormat="1" applyFont="1" applyBorder="1" applyAlignment="1">
      <alignment horizontal="left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185" fontId="25" fillId="0" borderId="14" xfId="0" applyNumberFormat="1" applyFont="1" applyBorder="1" applyAlignment="1">
      <alignment horizontal="left" wrapText="1"/>
    </xf>
    <xf numFmtId="185" fontId="25" fillId="0" borderId="11" xfId="0" applyNumberFormat="1" applyFont="1" applyBorder="1" applyAlignment="1">
      <alignment horizontal="left" wrapText="1"/>
    </xf>
    <xf numFmtId="185" fontId="25" fillId="0" borderId="12" xfId="0" applyNumberFormat="1" applyFont="1" applyBorder="1" applyAlignment="1">
      <alignment horizontal="left" wrapText="1"/>
    </xf>
    <xf numFmtId="185" fontId="25" fillId="0" borderId="11" xfId="0" applyNumberFormat="1" applyFont="1" applyBorder="1" applyAlignment="1">
      <alignment horizontal="left" vertical="top" wrapText="1"/>
    </xf>
    <xf numFmtId="185" fontId="25" fillId="0" borderId="3" xfId="0" applyNumberFormat="1" applyFont="1" applyBorder="1" applyAlignment="1">
      <alignment horizontal="left" vertical="top" wrapText="1"/>
    </xf>
    <xf numFmtId="0" fontId="25" fillId="0" borderId="16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176" fontId="25" fillId="0" borderId="16" xfId="0" applyNumberFormat="1" applyFont="1" applyBorder="1" applyAlignment="1">
      <alignment horizontal="center" vertical="top" wrapText="1"/>
    </xf>
    <xf numFmtId="176" fontId="25" fillId="0" borderId="13" xfId="0" applyNumberFormat="1" applyFont="1" applyBorder="1" applyAlignment="1">
      <alignment horizontal="center" vertical="top" wrapText="1"/>
    </xf>
    <xf numFmtId="185" fontId="27" fillId="0" borderId="14" xfId="0" applyNumberFormat="1" applyFont="1" applyBorder="1" applyAlignment="1">
      <alignment horizontal="left" vertical="top" wrapText="1"/>
    </xf>
    <xf numFmtId="185" fontId="27" fillId="0" borderId="11" xfId="0" applyNumberFormat="1" applyFont="1" applyBorder="1" applyAlignment="1">
      <alignment horizontal="left" vertical="top" wrapText="1"/>
    </xf>
    <xf numFmtId="185" fontId="27" fillId="0" borderId="12" xfId="0" applyNumberFormat="1" applyFont="1" applyBorder="1" applyAlignment="1">
      <alignment horizontal="left" vertical="top" wrapText="1"/>
    </xf>
    <xf numFmtId="0" fontId="25" fillId="0" borderId="18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185" fontId="25" fillId="17" borderId="14" xfId="0" applyNumberFormat="1" applyFont="1" applyFill="1" applyBorder="1" applyAlignment="1">
      <alignment horizontal="left" vertical="top" wrapText="1"/>
    </xf>
    <xf numFmtId="185" fontId="25" fillId="17" borderId="12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49" fontId="22" fillId="0" borderId="16" xfId="19" applyNumberFormat="1" applyFont="1" applyFill="1" applyBorder="1" applyAlignment="1">
      <alignment horizontal="center" vertical="center" wrapText="1"/>
    </xf>
    <xf numFmtId="49" fontId="23" fillId="0" borderId="22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0" fontId="27" fillId="15" borderId="14" xfId="0" applyFont="1" applyFill="1" applyBorder="1" applyAlignment="1">
      <alignment vertical="top" wrapText="1"/>
    </xf>
    <xf numFmtId="0" fontId="27" fillId="15" borderId="12" xfId="0" applyFont="1" applyFill="1" applyBorder="1" applyAlignment="1">
      <alignment vertical="top" wrapText="1"/>
    </xf>
    <xf numFmtId="186" fontId="30" fillId="0" borderId="18" xfId="19" applyNumberFormat="1" applyFont="1" applyBorder="1" applyAlignment="1">
      <alignment horizontal="center" vertical="center" wrapText="1"/>
    </xf>
    <xf numFmtId="186" fontId="30" fillId="0" borderId="20" xfId="19" applyNumberFormat="1" applyFont="1" applyBorder="1" applyAlignment="1">
      <alignment horizontal="center" vertical="center" wrapText="1"/>
    </xf>
    <xf numFmtId="0" fontId="30" fillId="0" borderId="23" xfId="19" applyFont="1" applyBorder="1" applyAlignment="1">
      <alignment horizontal="center" vertical="center" wrapText="1"/>
    </xf>
    <xf numFmtId="0" fontId="30" fillId="0" borderId="17" xfId="19" applyFont="1" applyBorder="1" applyAlignment="1">
      <alignment horizontal="center" vertical="center" wrapText="1"/>
    </xf>
    <xf numFmtId="186" fontId="30" fillId="0" borderId="19" xfId="19" applyNumberFormat="1" applyFont="1" applyBorder="1" applyAlignment="1">
      <alignment horizontal="center" vertical="center" wrapText="1"/>
    </xf>
    <xf numFmtId="186" fontId="30" fillId="0" borderId="21" xfId="19" applyNumberFormat="1" applyFont="1" applyBorder="1" applyAlignment="1">
      <alignment horizontal="center" vertical="center" wrapText="1"/>
    </xf>
    <xf numFmtId="0" fontId="25" fillId="0" borderId="24" xfId="20" applyFont="1" applyBorder="1" applyAlignment="1">
      <alignment horizontal="center"/>
    </xf>
    <xf numFmtId="0" fontId="25" fillId="0" borderId="25" xfId="20" applyFont="1" applyBorder="1" applyAlignment="1">
      <alignment horizontal="center"/>
    </xf>
    <xf numFmtId="0" fontId="29" fillId="0" borderId="3" xfId="20" applyFont="1" applyBorder="1" applyAlignment="1">
      <alignment horizontal="center" vertical="center" wrapText="1"/>
    </xf>
    <xf numFmtId="0" fontId="35" fillId="0" borderId="0" xfId="0" applyFont="1" applyAlignment="1">
      <alignment horizontal="left" indent="15"/>
    </xf>
    <xf numFmtId="0" fontId="36" fillId="0" borderId="0" xfId="0" applyFont="1"/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center" wrapText="1"/>
    </xf>
    <xf numFmtId="0" fontId="35" fillId="0" borderId="0" xfId="0" applyFont="1" applyAlignment="1">
      <alignment horizontal="left" wrapText="1"/>
    </xf>
    <xf numFmtId="0" fontId="35" fillId="0" borderId="17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36" fillId="0" borderId="17" xfId="0" applyFont="1" applyBorder="1" applyAlignment="1">
      <alignment horizontal="left" wrapText="1"/>
    </xf>
    <xf numFmtId="0" fontId="35" fillId="0" borderId="0" xfId="0" applyFont="1" applyFill="1" applyAlignment="1">
      <alignment horizontal="left"/>
    </xf>
    <xf numFmtId="0" fontId="36" fillId="0" borderId="0" xfId="0" applyFont="1" applyFill="1"/>
    <xf numFmtId="0" fontId="37" fillId="0" borderId="0" xfId="0" applyFont="1" applyAlignment="1">
      <alignment horizontal="center"/>
    </xf>
    <xf numFmtId="176" fontId="36" fillId="0" borderId="0" xfId="0" applyNumberFormat="1" applyFont="1" applyAlignment="1">
      <alignment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38" fillId="0" borderId="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41" fillId="17" borderId="0" xfId="0" applyFont="1" applyFill="1" applyAlignment="1">
      <alignment horizontal="left" wrapText="1"/>
    </xf>
    <xf numFmtId="0" fontId="36" fillId="17" borderId="0" xfId="0" applyFont="1" applyFill="1"/>
    <xf numFmtId="0" fontId="42" fillId="0" borderId="0" xfId="0" applyFont="1" applyAlignment="1">
      <alignment horizontal="justify" wrapText="1"/>
    </xf>
    <xf numFmtId="0" fontId="43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36" fillId="16" borderId="0" xfId="0" applyFont="1" applyFill="1"/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176" fontId="41" fillId="0" borderId="0" xfId="0" applyNumberFormat="1" applyFont="1" applyAlignment="1">
      <alignment horizontal="left"/>
    </xf>
    <xf numFmtId="0" fontId="35" fillId="0" borderId="3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center"/>
    </xf>
    <xf numFmtId="0" fontId="36" fillId="0" borderId="0" xfId="0" applyFont="1" applyBorder="1"/>
    <xf numFmtId="0" fontId="35" fillId="0" borderId="3" xfId="0" applyFont="1" applyBorder="1" applyAlignment="1">
      <alignment horizontal="left" vertical="top" wrapText="1"/>
    </xf>
    <xf numFmtId="176" fontId="36" fillId="0" borderId="0" xfId="0" applyNumberFormat="1" applyFont="1"/>
    <xf numFmtId="0" fontId="35" fillId="0" borderId="0" xfId="0" applyFont="1" applyAlignment="1">
      <alignment horizontal="left" vertical="top" wrapText="1"/>
    </xf>
    <xf numFmtId="0" fontId="35" fillId="0" borderId="0" xfId="0" applyFont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176" fontId="35" fillId="0" borderId="0" xfId="0" applyNumberFormat="1" applyFont="1" applyBorder="1" applyAlignment="1">
      <alignment horizontal="right"/>
    </xf>
    <xf numFmtId="0" fontId="35" fillId="0" borderId="16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35" fillId="0" borderId="19" xfId="0" applyFont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176" fontId="35" fillId="0" borderId="16" xfId="0" applyNumberFormat="1" applyFont="1" applyBorder="1" applyAlignment="1">
      <alignment horizontal="center" vertical="top" wrapText="1"/>
    </xf>
    <xf numFmtId="0" fontId="35" fillId="0" borderId="13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176" fontId="35" fillId="0" borderId="13" xfId="0" applyNumberFormat="1" applyFont="1" applyBorder="1" applyAlignment="1">
      <alignment horizontal="center" vertical="top" wrapText="1"/>
    </xf>
    <xf numFmtId="0" fontId="35" fillId="0" borderId="13" xfId="0" applyFont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185" fontId="35" fillId="17" borderId="3" xfId="0" applyNumberFormat="1" applyFont="1" applyFill="1" applyBorder="1" applyAlignment="1">
      <alignment horizontal="center" vertical="top" wrapText="1"/>
    </xf>
    <xf numFmtId="185" fontId="35" fillId="17" borderId="14" xfId="0" applyNumberFormat="1" applyFont="1" applyFill="1" applyBorder="1" applyAlignment="1">
      <alignment horizontal="left" vertical="top" wrapText="1"/>
    </xf>
    <xf numFmtId="185" fontId="35" fillId="17" borderId="12" xfId="0" applyNumberFormat="1" applyFont="1" applyFill="1" applyBorder="1" applyAlignment="1">
      <alignment horizontal="left" vertical="top" wrapText="1"/>
    </xf>
    <xf numFmtId="185" fontId="35" fillId="0" borderId="3" xfId="0" applyNumberFormat="1" applyFont="1" applyBorder="1" applyAlignment="1">
      <alignment horizontal="center" vertical="top" wrapText="1"/>
    </xf>
    <xf numFmtId="185" fontId="35" fillId="0" borderId="14" xfId="0" applyNumberFormat="1" applyFont="1" applyBorder="1" applyAlignment="1">
      <alignment horizontal="left" vertical="top" wrapText="1"/>
    </xf>
    <xf numFmtId="185" fontId="35" fillId="0" borderId="12" xfId="0" applyNumberFormat="1" applyFont="1" applyBorder="1" applyAlignment="1">
      <alignment horizontal="left" vertical="top" wrapText="1"/>
    </xf>
    <xf numFmtId="180" fontId="36" fillId="0" borderId="0" xfId="0" applyNumberFormat="1" applyFont="1"/>
    <xf numFmtId="185" fontId="35" fillId="0" borderId="3" xfId="0" applyNumberFormat="1" applyFont="1" applyBorder="1" applyAlignment="1">
      <alignment horizontal="left" vertical="top" wrapText="1"/>
    </xf>
    <xf numFmtId="185" fontId="35" fillId="0" borderId="14" xfId="0" applyNumberFormat="1" applyFont="1" applyBorder="1" applyAlignment="1">
      <alignment horizontal="center" vertical="top" wrapText="1"/>
    </xf>
    <xf numFmtId="185" fontId="41" fillId="0" borderId="14" xfId="0" applyNumberFormat="1" applyFont="1" applyBorder="1" applyAlignment="1">
      <alignment horizontal="left" vertical="top" wrapText="1"/>
    </xf>
    <xf numFmtId="185" fontId="41" fillId="0" borderId="11" xfId="0" applyNumberFormat="1" applyFont="1" applyBorder="1" applyAlignment="1">
      <alignment horizontal="left" vertical="top" wrapText="1"/>
    </xf>
    <xf numFmtId="185" fontId="41" fillId="0" borderId="12" xfId="0" applyNumberFormat="1" applyFont="1" applyBorder="1" applyAlignment="1">
      <alignment horizontal="left" vertical="top" wrapText="1"/>
    </xf>
    <xf numFmtId="185" fontId="41" fillId="0" borderId="14" xfId="0" applyNumberFormat="1" applyFont="1" applyBorder="1" applyAlignment="1">
      <alignment horizontal="center" vertical="top" wrapText="1"/>
    </xf>
    <xf numFmtId="185" fontId="41" fillId="17" borderId="3" xfId="0" applyNumberFormat="1" applyFont="1" applyFill="1" applyBorder="1" applyAlignment="1">
      <alignment horizontal="center" vertical="top" wrapText="1"/>
    </xf>
    <xf numFmtId="185" fontId="35" fillId="0" borderId="0" xfId="0" applyNumberFormat="1" applyFont="1" applyFill="1" applyBorder="1" applyAlignment="1">
      <alignment horizontal="center" vertical="top" wrapText="1"/>
    </xf>
    <xf numFmtId="185" fontId="41" fillId="0" borderId="0" xfId="0" applyNumberFormat="1" applyFont="1" applyBorder="1"/>
    <xf numFmtId="185" fontId="41" fillId="0" borderId="0" xfId="0" applyNumberFormat="1" applyFont="1" applyFill="1" applyBorder="1" applyAlignment="1">
      <alignment horizontal="center"/>
    </xf>
    <xf numFmtId="185" fontId="35" fillId="0" borderId="0" xfId="0" applyNumberFormat="1" applyFont="1" applyAlignment="1"/>
    <xf numFmtId="185" fontId="36" fillId="0" borderId="0" xfId="0" applyNumberFormat="1" applyFont="1"/>
    <xf numFmtId="185" fontId="36" fillId="0" borderId="0" xfId="0" applyNumberFormat="1" applyFont="1" applyFill="1"/>
    <xf numFmtId="185" fontId="35" fillId="0" borderId="0" xfId="0" applyNumberFormat="1" applyFont="1" applyAlignment="1">
      <alignment horizontal="left" indent="2"/>
    </xf>
    <xf numFmtId="185" fontId="36" fillId="0" borderId="0" xfId="0" applyNumberFormat="1" applyFont="1" applyFill="1" applyBorder="1"/>
    <xf numFmtId="185" fontId="35" fillId="0" borderId="0" xfId="0" applyNumberFormat="1" applyFont="1" applyBorder="1" applyAlignment="1">
      <alignment horizontal="center" vertical="top" wrapText="1"/>
    </xf>
    <xf numFmtId="185" fontId="35" fillId="0" borderId="11" xfId="0" applyNumberFormat="1" applyFont="1" applyBorder="1" applyAlignment="1">
      <alignment horizontal="left" vertical="top" wrapText="1"/>
    </xf>
    <xf numFmtId="185" fontId="35" fillId="0" borderId="3" xfId="0" applyNumberFormat="1" applyFont="1" applyFill="1" applyBorder="1" applyAlignment="1">
      <alignment horizontal="center" vertical="top" wrapText="1"/>
    </xf>
    <xf numFmtId="185" fontId="35" fillId="0" borderId="14" xfId="0" applyNumberFormat="1" applyFont="1" applyBorder="1" applyAlignment="1">
      <alignment horizontal="left" wrapText="1"/>
    </xf>
    <xf numFmtId="185" fontId="35" fillId="0" borderId="11" xfId="0" applyNumberFormat="1" applyFont="1" applyBorder="1" applyAlignment="1">
      <alignment horizontal="left" wrapText="1"/>
    </xf>
    <xf numFmtId="185" fontId="35" fillId="0" borderId="12" xfId="0" applyNumberFormat="1" applyFont="1" applyBorder="1" applyAlignment="1">
      <alignment horizontal="left" wrapText="1"/>
    </xf>
    <xf numFmtId="185" fontId="41" fillId="0" borderId="14" xfId="0" applyNumberFormat="1" applyFont="1" applyBorder="1" applyAlignment="1">
      <alignment horizontal="left"/>
    </xf>
    <xf numFmtId="185" fontId="41" fillId="0" borderId="11" xfId="0" applyNumberFormat="1" applyFont="1" applyBorder="1" applyAlignment="1">
      <alignment horizontal="left"/>
    </xf>
    <xf numFmtId="185" fontId="41" fillId="0" borderId="12" xfId="0" applyNumberFormat="1" applyFont="1" applyBorder="1" applyAlignment="1">
      <alignment horizontal="left"/>
    </xf>
    <xf numFmtId="185" fontId="41" fillId="0" borderId="3" xfId="0" applyNumberFormat="1" applyFont="1" applyBorder="1" applyAlignment="1">
      <alignment horizontal="center"/>
    </xf>
    <xf numFmtId="0" fontId="44" fillId="0" borderId="0" xfId="0" applyFont="1" applyBorder="1" applyAlignment="1">
      <alignment horizontal="justify" wrapText="1"/>
    </xf>
    <xf numFmtId="0" fontId="35" fillId="0" borderId="0" xfId="0" applyFont="1" applyBorder="1" applyAlignment="1">
      <alignment horizontal="left" indent="2"/>
    </xf>
    <xf numFmtId="0" fontId="36" fillId="0" borderId="0" xfId="0" applyFont="1" applyFill="1" applyBorder="1"/>
    <xf numFmtId="176" fontId="36" fillId="0" borderId="0" xfId="0" applyNumberFormat="1" applyFont="1" applyBorder="1"/>
    <xf numFmtId="0" fontId="35" fillId="0" borderId="0" xfId="0" applyFont="1" applyAlignment="1">
      <alignment horizontal="justify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вдання" xfId="10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Соц.захистКр.Рог-01.05.2012-дод.8.1" xfId="19"/>
    <cellStyle name="Обычный_Соц.захистКр.Рог-01.05.2012-дод.8.1_Копия Паспорт  090412 на 01.01.2017 2" xfId="20"/>
    <cellStyle name="Плохой" xfId="21" builtinId="27" customBuiltin="1"/>
    <cellStyle name="Показник" xfId="22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248</xdr:col>
      <xdr:colOff>361950</xdr:colOff>
      <xdr:row>102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55575"/>
          <a:ext cx="165525450" cy="1842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ence201.RADADOM/Desktop/&#1055;&#1056;&#1054;&#1043;&#1056;&#1040;&#1052;&#1040;%202019%20&#1056;&#1030;&#1050;/&#1055;&#1040;&#1057;&#1055;&#1054;&#1056;&#1058;&#1048;,%20&#1041;&#1047;,%20&#1047;&#1074;&#1110;&#1090;&#1080;/&#1041;&#1047;%20%200813242/&#1041;&#1047;%2008133242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без транспорту"/>
      <sheetName val="Загальна з транспортом"/>
      <sheetName val="Ф-2(4-5.2)"/>
      <sheetName val="Ф-2(6-6.4) 813242 (2)"/>
      <sheetName val="Ф-2(7-7.1, 7.2) 813242 (2)"/>
      <sheetName val=" 8.1 уточ 2019"/>
      <sheetName val=" 8.2 уточ 2020-2021)"/>
      <sheetName val="8.1 як в паспорті мат доп"/>
      <sheetName val="8.2 як в паспорті мат доп (2)"/>
      <sheetName val="Ф-2(10-9)"/>
      <sheetName val="Ф-2(11-11.2)"/>
      <sheetName val="Ф-2(12-12.1)"/>
      <sheetName val="Ф-2(13)"/>
      <sheetName val="Ф-2(14-14.3)"/>
      <sheetName val="Ф-2(6-6.4) 813241"/>
      <sheetName val="Ф-2(8-8.1,2, буд)"/>
      <sheetName val="Ф-2(7-7.1, 7.2) 813241"/>
      <sheetName val="Ф-2(9)"/>
      <sheetName val="Ф-2(10)"/>
      <sheetName val="Ф-4 (1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 t="str">
            <v>Надання фінансової допомоги</v>
          </cell>
          <cell r="K10">
            <v>102412903</v>
          </cell>
        </row>
        <row r="11">
          <cell r="B11" t="str">
            <v>Проведення інших заходів, спрямованих на соціальний захист і соціальне забезпечення</v>
          </cell>
          <cell r="K11">
            <v>126903</v>
          </cell>
        </row>
        <row r="12">
          <cell r="K12">
            <v>147140</v>
          </cell>
        </row>
        <row r="13">
          <cell r="K13">
            <v>429860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77" zoomScaleNormal="100" zoomScaleSheetLayoutView="75" workbookViewId="0">
      <selection activeCell="A38" sqref="A1:IV65536"/>
    </sheetView>
  </sheetViews>
  <sheetFormatPr defaultRowHeight="23.25" x14ac:dyDescent="0.35"/>
  <cols>
    <col min="1" max="1" width="13.85546875" style="133" customWidth="1"/>
    <col min="2" max="2" width="26.28515625" style="133" customWidth="1"/>
    <col min="3" max="3" width="18.42578125" style="133" customWidth="1"/>
    <col min="4" max="4" width="33.5703125" style="133" customWidth="1"/>
    <col min="5" max="5" width="63.42578125" style="133" customWidth="1"/>
    <col min="6" max="6" width="29.28515625" style="142" customWidth="1"/>
    <col min="7" max="7" width="29.5703125" style="169" customWidth="1"/>
    <col min="8" max="8" width="53.5703125" style="133" customWidth="1"/>
    <col min="9" max="9" width="15.42578125" style="133" customWidth="1"/>
    <col min="10" max="10" width="8" style="133" customWidth="1"/>
    <col min="11" max="12" width="9.140625" style="133"/>
    <col min="13" max="13" width="11.85546875" style="133" bestFit="1" customWidth="1"/>
    <col min="14" max="14" width="16.140625" style="133" bestFit="1" customWidth="1"/>
    <col min="15" max="16384" width="9.140625" style="133"/>
  </cols>
  <sheetData>
    <row r="1" spans="1:10" s="133" customFormat="1" ht="57" customHeight="1" x14ac:dyDescent="0.35">
      <c r="A1" s="132"/>
      <c r="F1" s="134" t="s">
        <v>15</v>
      </c>
      <c r="G1" s="134"/>
      <c r="H1" s="135"/>
    </row>
    <row r="2" spans="1:10" s="133" customFormat="1" ht="103.5" customHeight="1" x14ac:dyDescent="0.35">
      <c r="A2" s="132"/>
      <c r="F2" s="134" t="s">
        <v>42</v>
      </c>
      <c r="G2" s="134"/>
      <c r="H2" s="134"/>
    </row>
    <row r="3" spans="1:10" s="133" customFormat="1" ht="12" customHeight="1" x14ac:dyDescent="0.35">
      <c r="A3" s="132"/>
      <c r="G3" s="136"/>
      <c r="H3" s="136"/>
    </row>
    <row r="4" spans="1:10" s="133" customFormat="1" ht="29.25" customHeight="1" x14ac:dyDescent="0.35">
      <c r="A4" s="132"/>
      <c r="F4" s="134" t="s">
        <v>15</v>
      </c>
      <c r="G4" s="134"/>
      <c r="H4" s="134"/>
    </row>
    <row r="5" spans="1:10" s="133" customFormat="1" ht="14.25" customHeight="1" x14ac:dyDescent="0.35">
      <c r="A5" s="132"/>
      <c r="F5" s="137"/>
      <c r="G5" s="137"/>
      <c r="H5" s="137"/>
    </row>
    <row r="6" spans="1:10" s="133" customFormat="1" ht="21.75" customHeight="1" x14ac:dyDescent="0.35">
      <c r="A6" s="132"/>
      <c r="F6" s="134" t="s">
        <v>19</v>
      </c>
      <c r="G6" s="134"/>
      <c r="H6" s="134"/>
    </row>
    <row r="7" spans="1:10" s="133" customFormat="1" ht="54.75" customHeight="1" x14ac:dyDescent="0.35">
      <c r="A7" s="132"/>
      <c r="F7" s="138" t="s">
        <v>5</v>
      </c>
      <c r="G7" s="138"/>
      <c r="H7" s="138"/>
    </row>
    <row r="8" spans="1:10" s="133" customFormat="1" ht="21.75" customHeight="1" x14ac:dyDescent="0.35">
      <c r="A8" s="132"/>
      <c r="F8" s="134" t="s">
        <v>7</v>
      </c>
      <c r="G8" s="139"/>
      <c r="H8" s="139"/>
    </row>
    <row r="9" spans="1:10" s="133" customFormat="1" ht="45.75" customHeight="1" x14ac:dyDescent="0.35">
      <c r="A9" s="132"/>
      <c r="F9" s="134" t="s">
        <v>26</v>
      </c>
      <c r="G9" s="139"/>
      <c r="H9" s="139"/>
    </row>
    <row r="10" spans="1:10" s="133" customFormat="1" ht="21.75" customHeight="1" x14ac:dyDescent="0.35">
      <c r="A10" s="132"/>
      <c r="F10" s="138" t="s">
        <v>72</v>
      </c>
      <c r="G10" s="140"/>
      <c r="H10" s="140"/>
    </row>
    <row r="11" spans="1:10" s="133" customFormat="1" ht="21.75" customHeight="1" x14ac:dyDescent="0.35">
      <c r="A11" s="132"/>
      <c r="F11" s="134" t="s">
        <v>8</v>
      </c>
      <c r="G11" s="139"/>
      <c r="H11" s="139"/>
    </row>
    <row r="12" spans="1:10" s="133" customFormat="1" ht="30.75" customHeight="1" x14ac:dyDescent="0.35">
      <c r="A12" s="132"/>
      <c r="F12" s="141" t="s">
        <v>73</v>
      </c>
      <c r="G12" s="141"/>
      <c r="H12" s="141"/>
    </row>
    <row r="13" spans="1:10" s="133" customFormat="1" ht="9.75" customHeight="1" x14ac:dyDescent="0.35">
      <c r="A13" s="132"/>
      <c r="F13" s="142"/>
      <c r="G13" s="143"/>
      <c r="H13" s="143"/>
    </row>
    <row r="14" spans="1:10" s="133" customFormat="1" ht="15" customHeight="1" x14ac:dyDescent="0.35">
      <c r="A14" s="132"/>
      <c r="F14" s="142"/>
      <c r="G14" s="144"/>
      <c r="H14" s="145"/>
    </row>
    <row r="15" spans="1:10" s="133" customFormat="1" ht="25.5" customHeight="1" x14ac:dyDescent="0.35">
      <c r="A15" s="143" t="s">
        <v>6</v>
      </c>
      <c r="B15" s="143"/>
      <c r="C15" s="143"/>
      <c r="D15" s="143"/>
      <c r="E15" s="143"/>
      <c r="F15" s="143"/>
      <c r="G15" s="143"/>
      <c r="H15" s="143"/>
      <c r="I15" s="146"/>
      <c r="J15" s="146"/>
    </row>
    <row r="16" spans="1:10" s="133" customFormat="1" ht="24.75" customHeight="1" x14ac:dyDescent="0.35">
      <c r="A16" s="143" t="s">
        <v>31</v>
      </c>
      <c r="B16" s="143"/>
      <c r="C16" s="143"/>
      <c r="D16" s="143"/>
      <c r="E16" s="143"/>
      <c r="F16" s="143"/>
      <c r="G16" s="143"/>
      <c r="H16" s="143"/>
      <c r="I16" s="146"/>
      <c r="J16" s="146"/>
    </row>
    <row r="17" spans="1:11" s="133" customFormat="1" ht="27.75" customHeight="1" x14ac:dyDescent="0.35">
      <c r="A17" s="143"/>
      <c r="B17" s="143"/>
      <c r="C17" s="143"/>
      <c r="D17" s="143"/>
      <c r="E17" s="143"/>
      <c r="F17" s="143"/>
      <c r="G17" s="143"/>
      <c r="H17" s="143"/>
      <c r="I17" s="146"/>
      <c r="J17" s="146"/>
    </row>
    <row r="18" spans="1:11" s="133" customFormat="1" ht="30" customHeight="1" x14ac:dyDescent="0.35">
      <c r="A18" s="147" t="s">
        <v>27</v>
      </c>
      <c r="B18" s="147"/>
      <c r="C18" s="147"/>
      <c r="D18" s="147"/>
      <c r="E18" s="147"/>
      <c r="F18" s="147"/>
      <c r="G18" s="147"/>
      <c r="H18" s="147"/>
    </row>
    <row r="19" spans="1:11" s="133" customFormat="1" x14ac:dyDescent="0.35">
      <c r="A19" s="148" t="s">
        <v>46</v>
      </c>
      <c r="B19" s="148"/>
      <c r="C19" s="148"/>
      <c r="D19" s="148"/>
      <c r="E19" s="148"/>
      <c r="F19" s="148"/>
      <c r="G19" s="148"/>
      <c r="H19" s="148"/>
    </row>
    <row r="20" spans="1:11" s="133" customFormat="1" ht="34.5" customHeight="1" x14ac:dyDescent="0.35">
      <c r="A20" s="149" t="s">
        <v>74</v>
      </c>
      <c r="B20" s="149"/>
      <c r="C20" s="149"/>
      <c r="D20" s="149"/>
      <c r="E20" s="149"/>
      <c r="F20" s="149"/>
      <c r="G20" s="149"/>
      <c r="H20" s="149"/>
    </row>
    <row r="21" spans="1:11" s="133" customFormat="1" ht="27.75" customHeight="1" x14ac:dyDescent="0.35">
      <c r="A21" s="148" t="s">
        <v>47</v>
      </c>
      <c r="B21" s="148"/>
      <c r="C21" s="148"/>
      <c r="D21" s="148"/>
      <c r="E21" s="148"/>
      <c r="F21" s="148"/>
      <c r="G21" s="148"/>
      <c r="H21" s="148"/>
    </row>
    <row r="22" spans="1:11" s="133" customFormat="1" ht="27" customHeight="1" x14ac:dyDescent="0.35">
      <c r="A22" s="147" t="s">
        <v>66</v>
      </c>
      <c r="B22" s="147"/>
      <c r="C22" s="147"/>
      <c r="D22" s="147"/>
      <c r="E22" s="147"/>
      <c r="F22" s="147"/>
      <c r="G22" s="147"/>
      <c r="H22" s="147"/>
    </row>
    <row r="23" spans="1:11" s="133" customFormat="1" x14ac:dyDescent="0.35">
      <c r="A23" s="148" t="s">
        <v>48</v>
      </c>
      <c r="B23" s="148"/>
      <c r="C23" s="148"/>
      <c r="D23" s="148"/>
      <c r="E23" s="148"/>
      <c r="F23" s="148"/>
      <c r="G23" s="148"/>
      <c r="H23" s="148"/>
    </row>
    <row r="24" spans="1:11" s="151" customFormat="1" ht="51" customHeight="1" x14ac:dyDescent="0.35">
      <c r="A24" s="150" t="s">
        <v>75</v>
      </c>
      <c r="B24" s="150"/>
      <c r="C24" s="150"/>
      <c r="D24" s="150"/>
      <c r="E24" s="150"/>
      <c r="F24" s="150"/>
      <c r="G24" s="150"/>
      <c r="H24" s="150"/>
    </row>
    <row r="25" spans="1:11" s="133" customFormat="1" ht="180.75" customHeight="1" x14ac:dyDescent="0.35">
      <c r="A25" s="152" t="s">
        <v>70</v>
      </c>
      <c r="B25" s="153"/>
      <c r="C25" s="153"/>
      <c r="D25" s="153"/>
      <c r="E25" s="153"/>
      <c r="F25" s="153"/>
      <c r="G25" s="153"/>
      <c r="H25" s="153"/>
      <c r="I25" s="154"/>
      <c r="J25" s="154"/>
      <c r="K25" s="154"/>
    </row>
    <row r="26" spans="1:11" s="155" customFormat="1" ht="30.75" customHeight="1" x14ac:dyDescent="0.35">
      <c r="A26" s="150" t="s">
        <v>76</v>
      </c>
      <c r="B26" s="150"/>
      <c r="C26" s="150"/>
      <c r="D26" s="150"/>
      <c r="E26" s="150"/>
      <c r="F26" s="150"/>
      <c r="G26" s="150"/>
      <c r="H26" s="150"/>
    </row>
    <row r="27" spans="1:11" s="133" customFormat="1" ht="36" customHeight="1" x14ac:dyDescent="0.35">
      <c r="A27" s="156" t="s">
        <v>77</v>
      </c>
      <c r="B27" s="157"/>
      <c r="C27" s="157"/>
      <c r="D27" s="157"/>
      <c r="E27" s="156"/>
      <c r="F27" s="158"/>
      <c r="G27" s="159"/>
      <c r="H27" s="156"/>
    </row>
    <row r="28" spans="1:11" s="133" customFormat="1" ht="25.5" customHeight="1" x14ac:dyDescent="0.35">
      <c r="A28" s="156"/>
      <c r="B28" s="157"/>
      <c r="C28" s="157"/>
      <c r="D28" s="157"/>
      <c r="E28" s="156"/>
      <c r="F28" s="158"/>
      <c r="G28" s="159"/>
      <c r="H28" s="156"/>
    </row>
    <row r="29" spans="1:11" s="133" customFormat="1" ht="25.5" customHeight="1" x14ac:dyDescent="0.35">
      <c r="A29" s="160" t="s">
        <v>14</v>
      </c>
      <c r="B29" s="161" t="s">
        <v>13</v>
      </c>
      <c r="C29" s="162"/>
      <c r="D29" s="162"/>
      <c r="E29" s="162"/>
      <c r="F29" s="162"/>
      <c r="G29" s="162"/>
      <c r="H29" s="163"/>
    </row>
    <row r="30" spans="1:11" s="133" customFormat="1" ht="26.25" customHeight="1" x14ac:dyDescent="0.35">
      <c r="A30" s="160">
        <v>1</v>
      </c>
      <c r="B30" s="164" t="s">
        <v>39</v>
      </c>
      <c r="C30" s="165"/>
      <c r="D30" s="165"/>
      <c r="E30" s="165"/>
      <c r="F30" s="165"/>
      <c r="G30" s="165"/>
      <c r="H30" s="165"/>
    </row>
    <row r="31" spans="1:11" s="133" customFormat="1" x14ac:dyDescent="0.35">
      <c r="A31" s="166">
        <v>2</v>
      </c>
      <c r="B31" s="164" t="s">
        <v>40</v>
      </c>
      <c r="C31" s="165"/>
      <c r="D31" s="165"/>
      <c r="E31" s="165"/>
      <c r="F31" s="165"/>
      <c r="G31" s="165"/>
      <c r="H31" s="165"/>
    </row>
    <row r="32" spans="1:11" s="167" customFormat="1" x14ac:dyDescent="0.35">
      <c r="A32" s="160">
        <v>3</v>
      </c>
      <c r="B32" s="164" t="s">
        <v>32</v>
      </c>
      <c r="C32" s="165"/>
      <c r="D32" s="165"/>
      <c r="E32" s="165"/>
      <c r="F32" s="165"/>
      <c r="G32" s="165"/>
      <c r="H32" s="165"/>
    </row>
    <row r="33" spans="1:13" s="167" customFormat="1" ht="27" customHeight="1" x14ac:dyDescent="0.35">
      <c r="A33" s="160">
        <v>4</v>
      </c>
      <c r="B33" s="168" t="s">
        <v>41</v>
      </c>
      <c r="C33" s="168"/>
      <c r="D33" s="168"/>
      <c r="E33" s="168"/>
      <c r="F33" s="168"/>
      <c r="G33" s="168"/>
      <c r="H33" s="168"/>
    </row>
    <row r="34" spans="1:13" s="133" customFormat="1" x14ac:dyDescent="0.35">
      <c r="A34" s="157" t="s">
        <v>34</v>
      </c>
      <c r="F34" s="142"/>
      <c r="G34" s="169"/>
    </row>
    <row r="35" spans="1:13" s="133" customFormat="1" x14ac:dyDescent="0.35">
      <c r="A35" s="170"/>
      <c r="C35" s="171"/>
      <c r="D35" s="171"/>
      <c r="E35" s="171"/>
      <c r="F35" s="172"/>
      <c r="G35" s="173"/>
    </row>
    <row r="36" spans="1:13" s="133" customFormat="1" ht="21" customHeight="1" x14ac:dyDescent="0.35">
      <c r="A36" s="174" t="s">
        <v>14</v>
      </c>
      <c r="B36" s="175" t="s">
        <v>33</v>
      </c>
      <c r="C36" s="176"/>
      <c r="D36" s="177" t="s">
        <v>21</v>
      </c>
      <c r="E36" s="178" t="s">
        <v>22</v>
      </c>
      <c r="F36" s="177" t="s">
        <v>35</v>
      </c>
      <c r="G36" s="174" t="s">
        <v>18</v>
      </c>
    </row>
    <row r="37" spans="1:13" s="133" customFormat="1" ht="41.25" customHeight="1" x14ac:dyDescent="0.35">
      <c r="A37" s="179"/>
      <c r="B37" s="180"/>
      <c r="C37" s="181"/>
      <c r="D37" s="182"/>
      <c r="E37" s="183"/>
      <c r="F37" s="182"/>
      <c r="G37" s="179"/>
    </row>
    <row r="38" spans="1:13" s="133" customFormat="1" ht="38.25" customHeight="1" x14ac:dyDescent="0.35">
      <c r="A38" s="184">
        <v>1</v>
      </c>
      <c r="B38" s="161">
        <v>2</v>
      </c>
      <c r="C38" s="163"/>
      <c r="D38" s="160">
        <v>3</v>
      </c>
      <c r="E38" s="160">
        <v>4</v>
      </c>
      <c r="F38" s="185">
        <v>5</v>
      </c>
      <c r="G38" s="185">
        <v>6</v>
      </c>
    </row>
    <row r="39" spans="1:13" s="151" customFormat="1" ht="66" customHeight="1" x14ac:dyDescent="0.35">
      <c r="A39" s="186">
        <v>1</v>
      </c>
      <c r="B39" s="187" t="s">
        <v>39</v>
      </c>
      <c r="C39" s="188"/>
      <c r="D39" s="186">
        <f>102372903+40000</f>
        <v>102412903</v>
      </c>
      <c r="E39" s="186">
        <v>0</v>
      </c>
      <c r="F39" s="186">
        <v>0</v>
      </c>
      <c r="G39" s="186">
        <f>D39+E39+F39</f>
        <v>102412903</v>
      </c>
    </row>
    <row r="40" spans="1:13" s="133" customFormat="1" ht="76.5" customHeight="1" x14ac:dyDescent="0.35">
      <c r="A40" s="189">
        <v>2</v>
      </c>
      <c r="B40" s="190" t="s">
        <v>40</v>
      </c>
      <c r="C40" s="191"/>
      <c r="D40" s="189">
        <f>126903</f>
        <v>126903</v>
      </c>
      <c r="E40" s="189">
        <v>0</v>
      </c>
      <c r="F40" s="189">
        <v>0</v>
      </c>
      <c r="G40" s="186">
        <f>D40+E40+F40</f>
        <v>126903</v>
      </c>
      <c r="M40" s="192">
        <f>F40+F41+18</f>
        <v>18</v>
      </c>
    </row>
    <row r="41" spans="1:13" s="133" customFormat="1" ht="73.5" customHeight="1" x14ac:dyDescent="0.35">
      <c r="A41" s="189">
        <v>3</v>
      </c>
      <c r="B41" s="190" t="s">
        <v>32</v>
      </c>
      <c r="C41" s="191"/>
      <c r="D41" s="189">
        <f>147140</f>
        <v>147140</v>
      </c>
      <c r="E41" s="189">
        <v>0</v>
      </c>
      <c r="F41" s="189">
        <v>0</v>
      </c>
      <c r="G41" s="186">
        <f>D41+E41+F41</f>
        <v>147140</v>
      </c>
    </row>
    <row r="42" spans="1:13" s="133" customFormat="1" ht="138" customHeight="1" x14ac:dyDescent="0.35">
      <c r="A42" s="189">
        <v>4</v>
      </c>
      <c r="B42" s="193" t="s">
        <v>41</v>
      </c>
      <c r="C42" s="193"/>
      <c r="D42" s="194">
        <v>429860</v>
      </c>
      <c r="E42" s="189">
        <v>0</v>
      </c>
      <c r="F42" s="189">
        <v>0</v>
      </c>
      <c r="G42" s="186">
        <f>D42+E42+F42</f>
        <v>429860</v>
      </c>
    </row>
    <row r="43" spans="1:13" s="133" customFormat="1" ht="37.5" customHeight="1" x14ac:dyDescent="0.35">
      <c r="A43" s="195" t="s">
        <v>18</v>
      </c>
      <c r="B43" s="196"/>
      <c r="C43" s="197"/>
      <c r="D43" s="198">
        <f>D39+D40+D41+D42</f>
        <v>103116806</v>
      </c>
      <c r="E43" s="198">
        <f>E39+E40+E41</f>
        <v>0</v>
      </c>
      <c r="F43" s="198">
        <f>F39+F40+F41</f>
        <v>0</v>
      </c>
      <c r="G43" s="199">
        <f>D43+E43+F43</f>
        <v>103116806</v>
      </c>
    </row>
    <row r="44" spans="1:13" s="133" customFormat="1" x14ac:dyDescent="0.35">
      <c r="A44" s="200"/>
      <c r="B44" s="201"/>
      <c r="C44" s="202"/>
      <c r="D44" s="202"/>
      <c r="E44" s="202"/>
      <c r="F44" s="202"/>
      <c r="G44" s="202"/>
    </row>
    <row r="45" spans="1:13" s="133" customFormat="1" x14ac:dyDescent="0.35">
      <c r="A45" s="203" t="s">
        <v>36</v>
      </c>
      <c r="B45" s="204"/>
      <c r="C45" s="204"/>
      <c r="D45" s="204"/>
      <c r="E45" s="204"/>
      <c r="F45" s="205"/>
      <c r="G45" s="204"/>
    </row>
    <row r="46" spans="1:13" s="133" customFormat="1" x14ac:dyDescent="0.35">
      <c r="A46" s="206"/>
      <c r="B46" s="204"/>
      <c r="C46" s="204"/>
      <c r="D46" s="204"/>
      <c r="E46" s="204"/>
      <c r="F46" s="207"/>
      <c r="G46" s="208" t="s">
        <v>68</v>
      </c>
    </row>
    <row r="47" spans="1:13" s="133" customFormat="1" ht="60.75" customHeight="1" x14ac:dyDescent="0.35">
      <c r="A47" s="190" t="s">
        <v>12</v>
      </c>
      <c r="B47" s="209"/>
      <c r="C47" s="209"/>
      <c r="D47" s="191"/>
      <c r="E47" s="210" t="s">
        <v>21</v>
      </c>
      <c r="F47" s="189" t="s">
        <v>22</v>
      </c>
      <c r="G47" s="189" t="s">
        <v>18</v>
      </c>
    </row>
    <row r="48" spans="1:13" s="133" customFormat="1" ht="111.75" customHeight="1" x14ac:dyDescent="0.35">
      <c r="A48" s="211" t="s">
        <v>67</v>
      </c>
      <c r="B48" s="212"/>
      <c r="C48" s="212"/>
      <c r="D48" s="213"/>
      <c r="E48" s="210">
        <f>D43</f>
        <v>103116806</v>
      </c>
      <c r="F48" s="189">
        <f>E43</f>
        <v>0</v>
      </c>
      <c r="G48" s="189">
        <f>G43</f>
        <v>103116806</v>
      </c>
    </row>
    <row r="49" spans="1:8" s="167" customFormat="1" x14ac:dyDescent="0.35">
      <c r="A49" s="214" t="s">
        <v>18</v>
      </c>
      <c r="B49" s="215"/>
      <c r="C49" s="215"/>
      <c r="D49" s="216"/>
      <c r="E49" s="217">
        <f>E48</f>
        <v>103116806</v>
      </c>
      <c r="F49" s="217">
        <f>F48</f>
        <v>0</v>
      </c>
      <c r="G49" s="217">
        <f>G48</f>
        <v>103116806</v>
      </c>
      <c r="H49" s="218"/>
    </row>
    <row r="50" spans="1:8" s="167" customFormat="1" x14ac:dyDescent="0.35">
      <c r="A50" s="219"/>
      <c r="F50" s="220"/>
      <c r="G50" s="221"/>
    </row>
    <row r="51" spans="1:8" s="133" customFormat="1" ht="54.75" customHeight="1" x14ac:dyDescent="0.35">
      <c r="F51" s="142"/>
      <c r="G51" s="169"/>
    </row>
    <row r="52" spans="1:8" s="133" customFormat="1" ht="66" customHeight="1" x14ac:dyDescent="0.35">
      <c r="F52" s="142"/>
      <c r="G52" s="169"/>
    </row>
    <row r="53" spans="1:8" s="133" customFormat="1" ht="51" customHeight="1" x14ac:dyDescent="0.35">
      <c r="F53" s="142"/>
      <c r="G53" s="169"/>
    </row>
    <row r="54" spans="1:8" s="133" customFormat="1" ht="30.75" customHeight="1" x14ac:dyDescent="0.35">
      <c r="F54" s="142"/>
      <c r="G54" s="169"/>
    </row>
    <row r="55" spans="1:8" s="133" customFormat="1" ht="23.25" customHeight="1" x14ac:dyDescent="0.35">
      <c r="F55" s="142"/>
      <c r="G55" s="169"/>
    </row>
    <row r="56" spans="1:8" s="133" customFormat="1" ht="27" customHeight="1" x14ac:dyDescent="0.35">
      <c r="F56" s="142"/>
      <c r="G56" s="169"/>
    </row>
    <row r="57" spans="1:8" s="133" customFormat="1" ht="68.25" customHeight="1" x14ac:dyDescent="0.35">
      <c r="F57" s="142"/>
      <c r="G57" s="169"/>
    </row>
    <row r="58" spans="1:8" s="133" customFormat="1" ht="49.5" customHeight="1" x14ac:dyDescent="0.35">
      <c r="F58" s="142"/>
      <c r="G58" s="169"/>
    </row>
    <row r="70" spans="1:7" s="133" customFormat="1" x14ac:dyDescent="0.35">
      <c r="A70" s="156"/>
      <c r="F70" s="142"/>
      <c r="G70" s="169"/>
    </row>
    <row r="71" spans="1:7" s="133" customFormat="1" x14ac:dyDescent="0.35">
      <c r="A71" s="156"/>
      <c r="F71" s="142"/>
      <c r="G71" s="169"/>
    </row>
    <row r="72" spans="1:7" s="133" customFormat="1" x14ac:dyDescent="0.35">
      <c r="A72" s="222"/>
      <c r="F72" s="142"/>
      <c r="G72" s="169"/>
    </row>
    <row r="77" spans="1:7" s="133" customFormat="1" ht="30" customHeight="1" x14ac:dyDescent="0.35">
      <c r="F77" s="142"/>
      <c r="G77" s="169"/>
    </row>
    <row r="82" spans="6:7" s="133" customFormat="1" ht="30" customHeight="1" x14ac:dyDescent="0.35">
      <c r="F82" s="142"/>
      <c r="G82" s="169"/>
    </row>
    <row r="84" spans="6:7" s="133" customFormat="1" ht="30" customHeight="1" x14ac:dyDescent="0.35">
      <c r="F84" s="142"/>
      <c r="G84" s="169"/>
    </row>
  </sheetData>
  <mergeCells count="44">
    <mergeCell ref="A49:D49"/>
    <mergeCell ref="B38:C38"/>
    <mergeCell ref="B39:C39"/>
    <mergeCell ref="B40:C40"/>
    <mergeCell ref="B41:C41"/>
    <mergeCell ref="B42:C42"/>
    <mergeCell ref="A43:C43"/>
    <mergeCell ref="A36:A37"/>
    <mergeCell ref="B36:C37"/>
    <mergeCell ref="D36:D37"/>
    <mergeCell ref="E36:E37"/>
    <mergeCell ref="F36:F37"/>
    <mergeCell ref="G36:G37"/>
    <mergeCell ref="A18:H18"/>
    <mergeCell ref="A17:H17"/>
    <mergeCell ref="F1:G1"/>
    <mergeCell ref="F2:H2"/>
    <mergeCell ref="F4:H4"/>
    <mergeCell ref="F6:H6"/>
    <mergeCell ref="F9:H9"/>
    <mergeCell ref="G3:H3"/>
    <mergeCell ref="G13:H13"/>
    <mergeCell ref="A15:H15"/>
    <mergeCell ref="B31:H31"/>
    <mergeCell ref="B32:H32"/>
    <mergeCell ref="B29:H29"/>
    <mergeCell ref="B30:H30"/>
    <mergeCell ref="A19:H19"/>
    <mergeCell ref="A20:H20"/>
    <mergeCell ref="A21:H21"/>
    <mergeCell ref="A24:H24"/>
    <mergeCell ref="B33:H33"/>
    <mergeCell ref="F7:H7"/>
    <mergeCell ref="F8:H8"/>
    <mergeCell ref="F10:H10"/>
    <mergeCell ref="A22:H22"/>
    <mergeCell ref="A23:H23"/>
    <mergeCell ref="F12:H12"/>
    <mergeCell ref="A16:H16"/>
    <mergeCell ref="F11:H11"/>
    <mergeCell ref="A47:D47"/>
    <mergeCell ref="A48:D48"/>
    <mergeCell ref="A25:H25"/>
    <mergeCell ref="A26:H26"/>
  </mergeCells>
  <phoneticPr fontId="2" type="noConversion"/>
  <pageMargins left="0.67" right="0.16" top="0.5" bottom="0.2" header="0.5" footer="0.23"/>
  <pageSetup paperSize="9" scale="48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view="pageBreakPreview" zoomScale="50" zoomScaleNormal="100" zoomScaleSheetLayoutView="50" workbookViewId="0">
      <selection sqref="A1:IV16"/>
    </sheetView>
  </sheetViews>
  <sheetFormatPr defaultRowHeight="30" x14ac:dyDescent="0.4"/>
  <cols>
    <col min="1" max="1" width="10.42578125" style="5" customWidth="1"/>
    <col min="2" max="2" width="26.28515625" style="5" customWidth="1"/>
    <col min="3" max="3" width="67.5703125" style="5" customWidth="1"/>
    <col min="4" max="4" width="42.5703125" style="5" customWidth="1"/>
    <col min="5" max="5" width="42.28515625" style="5" customWidth="1"/>
    <col min="6" max="6" width="39.28515625" style="6" customWidth="1"/>
    <col min="7" max="7" width="33.5703125" style="7" customWidth="1"/>
    <col min="8" max="8" width="15.42578125" style="5" customWidth="1"/>
    <col min="9" max="9" width="8" style="5" customWidth="1"/>
    <col min="10" max="12" width="9.140625" style="5"/>
    <col min="13" max="13" width="19.28515625" style="5" bestFit="1" customWidth="1"/>
    <col min="14" max="16384" width="9.140625" style="5"/>
  </cols>
  <sheetData>
    <row r="1" spans="1:13" ht="30.75" x14ac:dyDescent="0.45">
      <c r="A1" s="4" t="s">
        <v>34</v>
      </c>
    </row>
    <row r="2" spans="1:13" ht="30.75" x14ac:dyDescent="0.45">
      <c r="A2" s="8"/>
      <c r="C2" s="9"/>
      <c r="D2" s="9"/>
      <c r="E2" s="9"/>
      <c r="F2" s="10"/>
      <c r="G2" s="11"/>
    </row>
    <row r="3" spans="1:13" ht="21" customHeight="1" x14ac:dyDescent="0.4">
      <c r="A3" s="93" t="s">
        <v>14</v>
      </c>
      <c r="B3" s="107" t="s">
        <v>33</v>
      </c>
      <c r="C3" s="108"/>
      <c r="D3" s="100" t="s">
        <v>21</v>
      </c>
      <c r="E3" s="102" t="s">
        <v>22</v>
      </c>
      <c r="F3" s="100" t="s">
        <v>35</v>
      </c>
      <c r="G3" s="93" t="s">
        <v>18</v>
      </c>
    </row>
    <row r="4" spans="1:13" ht="41.25" customHeight="1" x14ac:dyDescent="0.4">
      <c r="A4" s="94"/>
      <c r="B4" s="109"/>
      <c r="C4" s="110"/>
      <c r="D4" s="101"/>
      <c r="E4" s="103"/>
      <c r="F4" s="101"/>
      <c r="G4" s="94"/>
    </row>
    <row r="5" spans="1:13" ht="38.25" customHeight="1" x14ac:dyDescent="0.4">
      <c r="A5" s="12">
        <v>1</v>
      </c>
      <c r="B5" s="111">
        <v>2</v>
      </c>
      <c r="C5" s="112"/>
      <c r="D5" s="15">
        <v>3</v>
      </c>
      <c r="E5" s="15">
        <v>4</v>
      </c>
      <c r="F5" s="13">
        <v>5</v>
      </c>
      <c r="G5" s="13">
        <v>6</v>
      </c>
    </row>
    <row r="6" spans="1:13" s="14" customFormat="1" ht="66" customHeight="1" x14ac:dyDescent="0.4">
      <c r="A6" s="31">
        <v>1</v>
      </c>
      <c r="B6" s="113" t="s">
        <v>39</v>
      </c>
      <c r="C6" s="114"/>
      <c r="D6" s="31">
        <f>102372903+40000</f>
        <v>102412903</v>
      </c>
      <c r="E6" s="31">
        <v>0</v>
      </c>
      <c r="F6" s="31">
        <v>0</v>
      </c>
      <c r="G6" s="31">
        <f>D6+E6+F6</f>
        <v>102412903</v>
      </c>
    </row>
    <row r="7" spans="1:13" ht="76.5" customHeight="1" x14ac:dyDescent="0.4">
      <c r="A7" s="32">
        <v>2</v>
      </c>
      <c r="B7" s="91" t="s">
        <v>40</v>
      </c>
      <c r="C7" s="92"/>
      <c r="D7" s="32">
        <f>126903</f>
        <v>126903</v>
      </c>
      <c r="E7" s="32">
        <v>0</v>
      </c>
      <c r="F7" s="32">
        <v>0</v>
      </c>
      <c r="G7" s="31">
        <f>D7+E7+F7</f>
        <v>126903</v>
      </c>
      <c r="M7" s="16">
        <f>F7+F8+18</f>
        <v>18</v>
      </c>
    </row>
    <row r="8" spans="1:13" ht="73.5" customHeight="1" x14ac:dyDescent="0.4">
      <c r="A8" s="32">
        <v>3</v>
      </c>
      <c r="B8" s="91" t="s">
        <v>32</v>
      </c>
      <c r="C8" s="92"/>
      <c r="D8" s="32">
        <f>147140</f>
        <v>147140</v>
      </c>
      <c r="E8" s="32">
        <v>0</v>
      </c>
      <c r="F8" s="32">
        <v>0</v>
      </c>
      <c r="G8" s="31">
        <f>D8+E8+F8</f>
        <v>147140</v>
      </c>
    </row>
    <row r="9" spans="1:13" ht="138" customHeight="1" x14ac:dyDescent="0.4">
      <c r="A9" s="32">
        <v>4</v>
      </c>
      <c r="B9" s="99" t="s">
        <v>41</v>
      </c>
      <c r="C9" s="99"/>
      <c r="D9" s="33">
        <v>429860</v>
      </c>
      <c r="E9" s="32">
        <v>0</v>
      </c>
      <c r="F9" s="32">
        <v>0</v>
      </c>
      <c r="G9" s="31">
        <f>D9+E9+F9</f>
        <v>429860</v>
      </c>
    </row>
    <row r="10" spans="1:13" ht="37.5" customHeight="1" x14ac:dyDescent="0.4">
      <c r="A10" s="104" t="s">
        <v>18</v>
      </c>
      <c r="B10" s="105"/>
      <c r="C10" s="106"/>
      <c r="D10" s="34">
        <f>D6+D7+D8+D9</f>
        <v>103116806</v>
      </c>
      <c r="E10" s="34">
        <f>E6+E7+E8</f>
        <v>0</v>
      </c>
      <c r="F10" s="34">
        <f>F6+F7+F8</f>
        <v>0</v>
      </c>
      <c r="G10" s="35">
        <f>D10+E10+F10</f>
        <v>103116806</v>
      </c>
    </row>
    <row r="11" spans="1:13" ht="30.75" x14ac:dyDescent="0.4">
      <c r="A11" s="36"/>
      <c r="B11" s="37"/>
      <c r="C11" s="38"/>
      <c r="D11" s="38"/>
      <c r="E11" s="38"/>
      <c r="F11" s="38"/>
      <c r="G11" s="38"/>
    </row>
    <row r="12" spans="1:13" ht="30.75" x14ac:dyDescent="0.45">
      <c r="A12" s="39" t="s">
        <v>36</v>
      </c>
      <c r="B12" s="40"/>
      <c r="C12" s="40"/>
      <c r="D12" s="40"/>
      <c r="E12" s="40"/>
      <c r="F12" s="41"/>
      <c r="G12" s="40"/>
    </row>
    <row r="13" spans="1:13" ht="30.75" x14ac:dyDescent="0.45">
      <c r="A13" s="42"/>
      <c r="B13" s="40"/>
      <c r="C13" s="40"/>
      <c r="D13" s="40"/>
      <c r="E13" s="40"/>
      <c r="F13" s="86"/>
      <c r="G13" s="87" t="s">
        <v>68</v>
      </c>
    </row>
    <row r="14" spans="1:13" ht="60.75" customHeight="1" x14ac:dyDescent="0.4">
      <c r="A14" s="91" t="s">
        <v>12</v>
      </c>
      <c r="B14" s="98"/>
      <c r="C14" s="98"/>
      <c r="D14" s="92"/>
      <c r="E14" s="43" t="s">
        <v>21</v>
      </c>
      <c r="F14" s="32" t="s">
        <v>22</v>
      </c>
      <c r="G14" s="32" t="s">
        <v>18</v>
      </c>
    </row>
    <row r="15" spans="1:13" ht="111.75" customHeight="1" x14ac:dyDescent="0.45">
      <c r="A15" s="95" t="s">
        <v>67</v>
      </c>
      <c r="B15" s="96"/>
      <c r="C15" s="96"/>
      <c r="D15" s="97"/>
      <c r="E15" s="43">
        <f>D10</f>
        <v>103116806</v>
      </c>
      <c r="F15" s="32">
        <f>E10</f>
        <v>0</v>
      </c>
      <c r="G15" s="32">
        <f>G10</f>
        <v>103116806</v>
      </c>
    </row>
    <row r="16" spans="1:13" s="19" customFormat="1" x14ac:dyDescent="0.4">
      <c r="A16" s="88" t="s">
        <v>18</v>
      </c>
      <c r="B16" s="89"/>
      <c r="C16" s="89"/>
      <c r="D16" s="90"/>
      <c r="E16" s="44">
        <f>E15</f>
        <v>103116806</v>
      </c>
      <c r="F16" s="44">
        <f>F15</f>
        <v>0</v>
      </c>
      <c r="G16" s="44">
        <f>G15</f>
        <v>103116806</v>
      </c>
      <c r="H16" s="18"/>
    </row>
    <row r="17" spans="1:8" s="19" customFormat="1" ht="78" customHeight="1" x14ac:dyDescent="0.4">
      <c r="A17" s="20"/>
      <c r="B17" s="20"/>
      <c r="C17" s="20"/>
      <c r="D17" s="20"/>
      <c r="E17" s="20"/>
      <c r="F17" s="17"/>
      <c r="G17" s="21"/>
      <c r="H17" s="20"/>
    </row>
    <row r="18" spans="1:8" s="19" customFormat="1" ht="17.25" customHeight="1" x14ac:dyDescent="0.4">
      <c r="A18" s="20"/>
      <c r="B18" s="20"/>
      <c r="C18" s="20"/>
      <c r="D18" s="20"/>
      <c r="E18" s="20"/>
      <c r="F18" s="17"/>
      <c r="G18" s="21"/>
      <c r="H18" s="20"/>
    </row>
    <row r="19" spans="1:8" s="19" customFormat="1" ht="12.75" customHeight="1" x14ac:dyDescent="0.4">
      <c r="A19" s="20"/>
      <c r="B19" s="20"/>
      <c r="C19" s="20"/>
      <c r="D19" s="20"/>
      <c r="E19" s="20"/>
      <c r="F19" s="17"/>
      <c r="G19" s="21"/>
      <c r="H19" s="20"/>
    </row>
    <row r="20" spans="1:8" s="19" customFormat="1" ht="30" customHeight="1" x14ac:dyDescent="0.4">
      <c r="A20" s="22"/>
      <c r="B20" s="22"/>
      <c r="C20" s="23"/>
      <c r="D20" s="23"/>
      <c r="E20" s="23"/>
      <c r="F20" s="24"/>
      <c r="G20" s="21"/>
      <c r="H20" s="23"/>
    </row>
    <row r="21" spans="1:8" s="19" customFormat="1" ht="24.75" customHeight="1" x14ac:dyDescent="0.4">
      <c r="A21" s="22"/>
      <c r="B21" s="22"/>
      <c r="C21" s="23"/>
      <c r="D21" s="23"/>
      <c r="E21" s="23"/>
      <c r="F21" s="24"/>
      <c r="G21" s="21"/>
      <c r="H21" s="23"/>
    </row>
    <row r="22" spans="1:8" s="19" customFormat="1" ht="32.25" customHeight="1" x14ac:dyDescent="0.4">
      <c r="A22" s="22"/>
      <c r="B22" s="22"/>
      <c r="C22" s="23"/>
      <c r="D22" s="23"/>
      <c r="E22" s="23"/>
      <c r="F22" s="24"/>
      <c r="G22" s="21"/>
      <c r="H22" s="23"/>
    </row>
    <row r="23" spans="1:8" ht="30.75" x14ac:dyDescent="0.45">
      <c r="A23" s="25"/>
      <c r="B23" s="25"/>
      <c r="C23" s="25"/>
      <c r="D23" s="25"/>
      <c r="E23" s="25"/>
      <c r="F23" s="26"/>
      <c r="G23" s="27"/>
      <c r="H23" s="28"/>
    </row>
    <row r="24" spans="1:8" ht="30.75" x14ac:dyDescent="0.45">
      <c r="A24" s="4"/>
      <c r="H24" s="19"/>
    </row>
    <row r="25" spans="1:8" ht="30.75" x14ac:dyDescent="0.45">
      <c r="A25" s="4"/>
      <c r="H25" s="19"/>
    </row>
    <row r="26" spans="1:8" x14ac:dyDescent="0.4">
      <c r="H26" s="19"/>
    </row>
    <row r="27" spans="1:8" x14ac:dyDescent="0.4">
      <c r="H27" s="19"/>
    </row>
    <row r="28" spans="1:8" ht="15.75" customHeight="1" x14ac:dyDescent="0.4">
      <c r="H28" s="19"/>
    </row>
    <row r="29" spans="1:8" ht="16.5" customHeight="1" x14ac:dyDescent="0.4">
      <c r="H29" s="19"/>
    </row>
    <row r="30" spans="1:8" ht="46.5" customHeight="1" x14ac:dyDescent="0.4"/>
    <row r="31" spans="1:8" ht="1.5" customHeight="1" x14ac:dyDescent="0.4"/>
    <row r="32" spans="1:8" ht="12.75" customHeight="1" x14ac:dyDescent="0.4"/>
    <row r="46" ht="74.25" customHeight="1" x14ac:dyDescent="0.4"/>
    <row r="47" ht="37.5" customHeight="1" x14ac:dyDescent="0.4"/>
    <row r="51" ht="54.75" customHeight="1" x14ac:dyDescent="0.4"/>
    <row r="52" ht="66" customHeight="1" x14ac:dyDescent="0.4"/>
    <row r="53" ht="51" customHeight="1" x14ac:dyDescent="0.4"/>
    <row r="54" ht="30.75" customHeight="1" x14ac:dyDescent="0.4"/>
    <row r="55" ht="23.25" customHeight="1" x14ac:dyDescent="0.4"/>
    <row r="56" ht="27" customHeight="1" x14ac:dyDescent="0.4"/>
    <row r="57" ht="68.25" customHeight="1" x14ac:dyDescent="0.4"/>
    <row r="58" ht="49.5" customHeight="1" x14ac:dyDescent="0.4"/>
    <row r="70" spans="1:1" x14ac:dyDescent="0.4">
      <c r="A70" s="29"/>
    </row>
    <row r="71" spans="1:1" x14ac:dyDescent="0.4">
      <c r="A71" s="29"/>
    </row>
    <row r="72" spans="1:1" ht="30.75" x14ac:dyDescent="0.45">
      <c r="A72" s="30"/>
    </row>
  </sheetData>
  <mergeCells count="15">
    <mergeCell ref="E3:E4"/>
    <mergeCell ref="A10:C10"/>
    <mergeCell ref="F3:F4"/>
    <mergeCell ref="G3:G4"/>
    <mergeCell ref="B3:C4"/>
    <mergeCell ref="B5:C5"/>
    <mergeCell ref="B6:C6"/>
    <mergeCell ref="A16:D16"/>
    <mergeCell ref="B7:C7"/>
    <mergeCell ref="B8:C8"/>
    <mergeCell ref="A3:A4"/>
    <mergeCell ref="A15:D15"/>
    <mergeCell ref="A14:D14"/>
    <mergeCell ref="B9:C9"/>
    <mergeCell ref="D3:D4"/>
  </mergeCells>
  <phoneticPr fontId="2" type="noConversion"/>
  <pageMargins left="0.67" right="0.16" top="0.5" bottom="0.2" header="0.5" footer="0.23"/>
  <pageSetup paperSize="9" scale="50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4"/>
  <sheetViews>
    <sheetView view="pageBreakPreview" topLeftCell="B1" zoomScale="65" zoomScaleNormal="70" zoomScaleSheetLayoutView="65" workbookViewId="0">
      <selection activeCell="B1" sqref="A1:IV35"/>
    </sheetView>
  </sheetViews>
  <sheetFormatPr defaultColWidth="8.85546875" defaultRowHeight="30.75" x14ac:dyDescent="0.45"/>
  <cols>
    <col min="1" max="1" width="13" style="48" hidden="1" customWidth="1"/>
    <col min="2" max="2" width="13" style="48" customWidth="1"/>
    <col min="3" max="3" width="112.42578125" style="48" customWidth="1"/>
    <col min="4" max="4" width="24.42578125" style="48" customWidth="1"/>
    <col min="5" max="5" width="42.140625" style="48" customWidth="1"/>
    <col min="6" max="6" width="26.42578125" style="48" customWidth="1"/>
    <col min="7" max="7" width="22.85546875" style="48" customWidth="1"/>
    <col min="8" max="8" width="27.85546875" style="48" customWidth="1"/>
    <col min="9" max="11" width="8.85546875" style="48"/>
    <col min="12" max="12" width="25.5703125" style="48" bestFit="1" customWidth="1"/>
    <col min="13" max="16384" width="8.85546875" style="48"/>
  </cols>
  <sheetData>
    <row r="1" spans="1:12" s="45" customFormat="1" x14ac:dyDescent="0.45">
      <c r="C1" s="46" t="s">
        <v>61</v>
      </c>
      <c r="D1" s="47"/>
      <c r="E1" s="47"/>
    </row>
    <row r="2" spans="1:12" ht="31.5" thickBot="1" x14ac:dyDescent="0.5">
      <c r="C2" s="49"/>
      <c r="D2" s="49"/>
      <c r="E2" s="49"/>
    </row>
    <row r="3" spans="1:12" ht="44.25" customHeight="1" x14ac:dyDescent="0.45">
      <c r="A3" s="129" t="s">
        <v>14</v>
      </c>
      <c r="B3" s="131" t="s">
        <v>14</v>
      </c>
      <c r="C3" s="131" t="s">
        <v>38</v>
      </c>
      <c r="D3" s="131" t="s">
        <v>60</v>
      </c>
      <c r="E3" s="131" t="s">
        <v>20</v>
      </c>
      <c r="F3" s="123" t="s">
        <v>21</v>
      </c>
      <c r="G3" s="125" t="s">
        <v>22</v>
      </c>
      <c r="H3" s="127" t="s">
        <v>18</v>
      </c>
    </row>
    <row r="4" spans="1:12" ht="49.5" customHeight="1" thickBot="1" x14ac:dyDescent="0.5">
      <c r="A4" s="130"/>
      <c r="B4" s="131"/>
      <c r="C4" s="131"/>
      <c r="D4" s="131"/>
      <c r="E4" s="131"/>
      <c r="F4" s="124"/>
      <c r="G4" s="126"/>
      <c r="H4" s="128"/>
    </row>
    <row r="5" spans="1:12" s="50" customFormat="1" ht="25.5" customHeight="1" thickBot="1" x14ac:dyDescent="0.5">
      <c r="A5" s="51">
        <v>1</v>
      </c>
      <c r="B5" s="52">
        <v>1</v>
      </c>
      <c r="C5" s="53">
        <v>2</v>
      </c>
      <c r="D5" s="53">
        <v>3</v>
      </c>
      <c r="E5" s="53">
        <v>4</v>
      </c>
      <c r="F5" s="53">
        <v>5</v>
      </c>
      <c r="G5" s="53">
        <v>6</v>
      </c>
      <c r="H5" s="53">
        <v>7</v>
      </c>
    </row>
    <row r="6" spans="1:12" s="59" customFormat="1" ht="49.5" hidden="1" customHeight="1" x14ac:dyDescent="0.45">
      <c r="A6" s="54">
        <v>1</v>
      </c>
      <c r="B6" s="55">
        <v>1</v>
      </c>
      <c r="C6" s="56" t="str">
        <f>'[1]Ф-2(7-7.1, 7.2) 813242 (2)'!B10</f>
        <v>Надання фінансової допомоги</v>
      </c>
      <c r="D6" s="56"/>
      <c r="E6" s="57"/>
      <c r="F6" s="58">
        <f>F8</f>
        <v>102412903</v>
      </c>
      <c r="G6" s="58" t="e">
        <f>#REF!</f>
        <v>#REF!</v>
      </c>
      <c r="H6" s="58">
        <f>F6</f>
        <v>102412903</v>
      </c>
      <c r="L6" s="60" t="e">
        <f>F6+F24+#REF!+#REF!</f>
        <v>#REF!</v>
      </c>
    </row>
    <row r="7" spans="1:12" s="67" customFormat="1" ht="33" customHeight="1" x14ac:dyDescent="0.45">
      <c r="A7" s="61"/>
      <c r="B7" s="62" t="s">
        <v>62</v>
      </c>
      <c r="C7" s="63" t="s">
        <v>29</v>
      </c>
      <c r="D7" s="63"/>
      <c r="E7" s="64"/>
      <c r="F7" s="65"/>
      <c r="G7" s="66"/>
      <c r="H7" s="65"/>
      <c r="L7" s="68"/>
    </row>
    <row r="8" spans="1:12" ht="57" customHeight="1" x14ac:dyDescent="0.45">
      <c r="A8" s="69"/>
      <c r="B8" s="62"/>
      <c r="C8" s="70" t="s">
        <v>11</v>
      </c>
      <c r="D8" s="71" t="s">
        <v>28</v>
      </c>
      <c r="E8" s="118" t="s">
        <v>0</v>
      </c>
      <c r="F8" s="65">
        <f>'[1]Ф-2(7-7.1, 7.2) 813242 (2)'!K10</f>
        <v>102412903</v>
      </c>
      <c r="G8" s="66">
        <v>0</v>
      </c>
      <c r="H8" s="66">
        <f>F8</f>
        <v>102412903</v>
      </c>
    </row>
    <row r="9" spans="1:12" ht="53.25" customHeight="1" x14ac:dyDescent="0.45">
      <c r="A9" s="69"/>
      <c r="B9" s="72"/>
      <c r="C9" s="70" t="s">
        <v>49</v>
      </c>
      <c r="D9" s="71" t="s">
        <v>28</v>
      </c>
      <c r="E9" s="119"/>
      <c r="F9" s="65">
        <f>'[1]Ф-2(7-7.1, 7.2) 813242 (2)'!K11</f>
        <v>126903</v>
      </c>
      <c r="G9" s="66">
        <v>0</v>
      </c>
      <c r="H9" s="66">
        <f>F9</f>
        <v>126903</v>
      </c>
    </row>
    <row r="10" spans="1:12" ht="60" customHeight="1" x14ac:dyDescent="0.45">
      <c r="A10" s="69"/>
      <c r="B10" s="72"/>
      <c r="C10" s="70" t="s">
        <v>50</v>
      </c>
      <c r="D10" s="71" t="s">
        <v>28</v>
      </c>
      <c r="E10" s="119"/>
      <c r="F10" s="65">
        <f>'[1]Ф-2(7-7.1, 7.2) 813242 (2)'!K12</f>
        <v>147140</v>
      </c>
      <c r="G10" s="66">
        <v>0</v>
      </c>
      <c r="H10" s="66">
        <f>F10</f>
        <v>147140</v>
      </c>
    </row>
    <row r="11" spans="1:12" ht="61.5" customHeight="1" x14ac:dyDescent="0.45">
      <c r="A11" s="69"/>
      <c r="B11" s="72"/>
      <c r="C11" s="73" t="s">
        <v>43</v>
      </c>
      <c r="D11" s="71" t="s">
        <v>28</v>
      </c>
      <c r="E11" s="120"/>
      <c r="F11" s="65">
        <f>'[1]Ф-2(7-7.1, 7.2) 813242 (2)'!K13</f>
        <v>429860</v>
      </c>
      <c r="G11" s="66">
        <v>0</v>
      </c>
      <c r="H11" s="66">
        <f>F11</f>
        <v>429860</v>
      </c>
    </row>
    <row r="12" spans="1:12" ht="27" customHeight="1" x14ac:dyDescent="0.45">
      <c r="A12" s="69"/>
      <c r="B12" s="62" t="s">
        <v>63</v>
      </c>
      <c r="C12" s="74" t="s">
        <v>51</v>
      </c>
      <c r="D12" s="75"/>
      <c r="E12" s="76"/>
      <c r="F12" s="77"/>
      <c r="G12" s="66"/>
      <c r="H12" s="78"/>
    </row>
    <row r="13" spans="1:12" ht="116.25" customHeight="1" x14ac:dyDescent="0.45">
      <c r="A13" s="69"/>
      <c r="B13" s="72"/>
      <c r="C13" s="73" t="s">
        <v>37</v>
      </c>
      <c r="D13" s="71" t="s">
        <v>3</v>
      </c>
      <c r="E13" s="76" t="s">
        <v>52</v>
      </c>
      <c r="F13" s="65">
        <v>22218</v>
      </c>
      <c r="G13" s="65">
        <v>0</v>
      </c>
      <c r="H13" s="65">
        <f t="shared" ref="H13:H24" si="0">F13</f>
        <v>22218</v>
      </c>
    </row>
    <row r="14" spans="1:12" ht="57" customHeight="1" x14ac:dyDescent="0.45">
      <c r="A14" s="69"/>
      <c r="B14" s="72"/>
      <c r="C14" s="73" t="s">
        <v>53</v>
      </c>
      <c r="D14" s="79" t="s">
        <v>4</v>
      </c>
      <c r="E14" s="80" t="s">
        <v>24</v>
      </c>
      <c r="F14" s="65">
        <v>6</v>
      </c>
      <c r="G14" s="65">
        <v>0</v>
      </c>
      <c r="H14" s="65">
        <f t="shared" si="0"/>
        <v>6</v>
      </c>
    </row>
    <row r="15" spans="1:12" ht="65.25" customHeight="1" x14ac:dyDescent="0.45">
      <c r="A15" s="69"/>
      <c r="B15" s="72"/>
      <c r="C15" s="73" t="s">
        <v>54</v>
      </c>
      <c r="D15" s="79" t="s">
        <v>4</v>
      </c>
      <c r="E15" s="81" t="s">
        <v>55</v>
      </c>
      <c r="F15" s="65">
        <v>34</v>
      </c>
      <c r="G15" s="65">
        <v>0</v>
      </c>
      <c r="H15" s="65">
        <f t="shared" si="0"/>
        <v>34</v>
      </c>
    </row>
    <row r="16" spans="1:12" ht="78" customHeight="1" x14ac:dyDescent="0.45">
      <c r="A16" s="69"/>
      <c r="B16" s="62"/>
      <c r="C16" s="73" t="s">
        <v>44</v>
      </c>
      <c r="D16" s="79" t="s">
        <v>4</v>
      </c>
      <c r="E16" s="80" t="s">
        <v>10</v>
      </c>
      <c r="F16" s="65">
        <v>46</v>
      </c>
      <c r="G16" s="65">
        <v>0</v>
      </c>
      <c r="H16" s="65">
        <f t="shared" si="0"/>
        <v>46</v>
      </c>
    </row>
    <row r="17" spans="1:13" ht="36.75" customHeight="1" x14ac:dyDescent="0.45">
      <c r="A17" s="69"/>
      <c r="B17" s="62" t="s">
        <v>64</v>
      </c>
      <c r="C17" s="74" t="s">
        <v>56</v>
      </c>
      <c r="D17" s="75"/>
      <c r="E17" s="82"/>
      <c r="F17" s="65"/>
      <c r="G17" s="65">
        <v>0</v>
      </c>
      <c r="H17" s="65">
        <f t="shared" si="0"/>
        <v>0</v>
      </c>
    </row>
    <row r="18" spans="1:13" ht="39.75" customHeight="1" x14ac:dyDescent="0.45">
      <c r="A18" s="69"/>
      <c r="B18" s="72"/>
      <c r="C18" s="73" t="s">
        <v>57</v>
      </c>
      <c r="D18" s="71" t="s">
        <v>28</v>
      </c>
      <c r="E18" s="76" t="s">
        <v>16</v>
      </c>
      <c r="F18" s="65">
        <f>F8/F13</f>
        <v>4609.4564317220274</v>
      </c>
      <c r="G18" s="65">
        <v>0</v>
      </c>
      <c r="H18" s="65">
        <f t="shared" si="0"/>
        <v>4609.4564317220274</v>
      </c>
    </row>
    <row r="19" spans="1:13" ht="42" customHeight="1" x14ac:dyDescent="0.45">
      <c r="A19" s="69"/>
      <c r="B19" s="72"/>
      <c r="C19" s="70" t="s">
        <v>58</v>
      </c>
      <c r="D19" s="71" t="s">
        <v>28</v>
      </c>
      <c r="E19" s="76"/>
      <c r="F19" s="65">
        <f>F9/F14</f>
        <v>21150.5</v>
      </c>
      <c r="G19" s="65">
        <v>0</v>
      </c>
      <c r="H19" s="65">
        <f t="shared" si="0"/>
        <v>21150.5</v>
      </c>
    </row>
    <row r="20" spans="1:13" ht="63.75" customHeight="1" x14ac:dyDescent="0.45">
      <c r="A20" s="69"/>
      <c r="B20" s="72"/>
      <c r="C20" s="70" t="s">
        <v>59</v>
      </c>
      <c r="D20" s="71" t="s">
        <v>28</v>
      </c>
      <c r="E20" s="76"/>
      <c r="F20" s="65">
        <f>F10/F15</f>
        <v>4327.6470588235297</v>
      </c>
      <c r="G20" s="65">
        <v>0</v>
      </c>
      <c r="H20" s="65">
        <f>F20</f>
        <v>4327.6470588235297</v>
      </c>
    </row>
    <row r="21" spans="1:13" ht="39.75" customHeight="1" x14ac:dyDescent="0.45">
      <c r="A21" s="69"/>
      <c r="B21" s="72"/>
      <c r="C21" s="70" t="s">
        <v>45</v>
      </c>
      <c r="D21" s="71" t="s">
        <v>28</v>
      </c>
      <c r="E21" s="76"/>
      <c r="F21" s="65">
        <f>F11/F16</f>
        <v>9344.782608695652</v>
      </c>
      <c r="G21" s="65">
        <v>0</v>
      </c>
      <c r="H21" s="65">
        <f>F21</f>
        <v>9344.782608695652</v>
      </c>
    </row>
    <row r="22" spans="1:13" ht="32.25" customHeight="1" x14ac:dyDescent="0.45">
      <c r="A22" s="69"/>
      <c r="B22" s="62" t="s">
        <v>65</v>
      </c>
      <c r="C22" s="74" t="s">
        <v>30</v>
      </c>
      <c r="D22" s="75"/>
      <c r="E22" s="83"/>
      <c r="F22" s="65"/>
      <c r="G22" s="65">
        <v>0</v>
      </c>
      <c r="H22" s="65">
        <f t="shared" si="0"/>
        <v>0</v>
      </c>
    </row>
    <row r="23" spans="1:13" ht="67.5" customHeight="1" x14ac:dyDescent="0.45">
      <c r="A23" s="84"/>
      <c r="B23" s="72"/>
      <c r="C23" s="73" t="s">
        <v>25</v>
      </c>
      <c r="D23" s="79" t="s">
        <v>17</v>
      </c>
      <c r="E23" s="80" t="s">
        <v>9</v>
      </c>
      <c r="F23" s="65">
        <v>100</v>
      </c>
      <c r="G23" s="65">
        <v>0</v>
      </c>
      <c r="H23" s="65">
        <f t="shared" si="0"/>
        <v>100</v>
      </c>
    </row>
    <row r="24" spans="1:13" s="59" customFormat="1" ht="57" hidden="1" customHeight="1" x14ac:dyDescent="0.45">
      <c r="A24" s="54"/>
      <c r="B24" s="72"/>
      <c r="C24" s="121" t="str">
        <f>'[1]Ф-2(7-7.1, 7.2) 813242 (2)'!B11</f>
        <v>Проведення інших заходів, спрямованих на соціальний захист і соціальне забезпечення</v>
      </c>
      <c r="D24" s="122"/>
      <c r="E24" s="80" t="s">
        <v>9</v>
      </c>
      <c r="F24" s="58" t="e">
        <f>#REF!</f>
        <v>#REF!</v>
      </c>
      <c r="G24" s="58">
        <v>0</v>
      </c>
      <c r="H24" s="58" t="e">
        <f t="shared" si="0"/>
        <v>#REF!</v>
      </c>
    </row>
    <row r="25" spans="1:13" x14ac:dyDescent="0.45">
      <c r="F25" s="85"/>
      <c r="G25" s="85"/>
      <c r="H25" s="85"/>
    </row>
    <row r="27" spans="1:13" ht="30.75" customHeight="1" x14ac:dyDescent="0.45">
      <c r="B27" s="117" t="s">
        <v>2</v>
      </c>
      <c r="C27" s="117"/>
      <c r="D27" s="117"/>
      <c r="E27" s="117"/>
      <c r="F27" s="115" t="s">
        <v>1</v>
      </c>
      <c r="G27" s="115"/>
      <c r="H27" s="115"/>
      <c r="I27" s="115"/>
      <c r="J27" s="115"/>
      <c r="K27" s="115"/>
      <c r="L27" s="115"/>
      <c r="M27" s="115"/>
    </row>
    <row r="28" spans="1:13" x14ac:dyDescent="0.45"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3"/>
    </row>
    <row r="29" spans="1:13" x14ac:dyDescent="0.45"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3"/>
    </row>
    <row r="30" spans="1:13" x14ac:dyDescent="0.45"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3"/>
    </row>
    <row r="31" spans="1:13" x14ac:dyDescent="0.45"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3"/>
    </row>
    <row r="32" spans="1:13" x14ac:dyDescent="0.45">
      <c r="B32" s="116" t="s">
        <v>23</v>
      </c>
      <c r="C32" s="116"/>
      <c r="D32" s="1"/>
      <c r="E32" s="1"/>
      <c r="F32" s="1"/>
      <c r="G32" s="1"/>
      <c r="H32" s="1"/>
      <c r="I32" s="1"/>
      <c r="J32" s="2"/>
      <c r="K32" s="2"/>
      <c r="L32" s="2"/>
      <c r="M32" s="3"/>
    </row>
    <row r="33" spans="2:13" x14ac:dyDescent="0.45"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3"/>
    </row>
    <row r="34" spans="2:13" ht="30.75" customHeight="1" x14ac:dyDescent="0.45">
      <c r="B34" s="117" t="s">
        <v>69</v>
      </c>
      <c r="C34" s="117"/>
      <c r="D34" s="117"/>
      <c r="E34" s="117"/>
      <c r="F34" s="1"/>
      <c r="G34" s="117" t="s">
        <v>71</v>
      </c>
      <c r="H34" s="117"/>
      <c r="I34" s="1"/>
      <c r="J34" s="115"/>
      <c r="K34" s="115"/>
      <c r="L34" s="115"/>
      <c r="M34" s="115"/>
    </row>
  </sheetData>
  <mergeCells count="17">
    <mergeCell ref="E8:E11"/>
    <mergeCell ref="C24:D24"/>
    <mergeCell ref="F3:F4"/>
    <mergeCell ref="G3:G4"/>
    <mergeCell ref="H3:H4"/>
    <mergeCell ref="A3:A4"/>
    <mergeCell ref="B3:B4"/>
    <mergeCell ref="C3:C4"/>
    <mergeCell ref="D3:D4"/>
    <mergeCell ref="E3:E4"/>
    <mergeCell ref="J27:M27"/>
    <mergeCell ref="B32:C32"/>
    <mergeCell ref="J34:M34"/>
    <mergeCell ref="F27:I27"/>
    <mergeCell ref="G34:H34"/>
    <mergeCell ref="B34:E34"/>
    <mergeCell ref="B27:E27"/>
  </mergeCells>
  <printOptions horizontalCentered="1"/>
  <pageMargins left="3.937007874015748E-2" right="0.15748031496062992" top="0.19685039370078741" bottom="0.19685039370078741" header="0.51181102362204722" footer="0.19685039370078741"/>
  <pageSetup paperSize="9" scale="54" fitToHeight="2" orientation="landscape" verticalDpi="200" r:id="rId1"/>
  <headerFooter alignWithMargins="0"/>
  <rowBreaks count="1" manualBreakCount="1">
    <brk id="2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пункти 1-7 </vt:lpstr>
      <vt:lpstr>пункти 1-9 </vt:lpstr>
      <vt:lpstr>10</vt:lpstr>
      <vt:lpstr>'10'!Область_печати</vt:lpstr>
      <vt:lpstr>'пункти 1-7 '!Область_печати</vt:lpstr>
      <vt:lpstr>'пункти 1-9 '!Область_печати</vt:lpstr>
    </vt:vector>
  </TitlesOfParts>
  <Company>kgik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Олександра Сердюк</cp:lastModifiedBy>
  <cp:lastPrinted>2019-01-29T14:40:48Z</cp:lastPrinted>
  <dcterms:created xsi:type="dcterms:W3CDTF">2012-06-20T08:32:04Z</dcterms:created>
  <dcterms:modified xsi:type="dcterms:W3CDTF">2019-06-03T06:45:15Z</dcterms:modified>
</cp:coreProperties>
</file>